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635" activeTab="2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5a" sheetId="8" r:id="rId8"/>
    <sheet name="B5b" sheetId="9" r:id="rId9"/>
    <sheet name="B6" sheetId="10" r:id="rId10"/>
    <sheet name="B7" sheetId="11" r:id="rId11"/>
    <sheet name="B8" sheetId="12" r:id="rId12"/>
    <sheet name="B9" sheetId="13" r:id="rId13"/>
    <sheet name="B10" sheetId="14" r:id="rId14"/>
    <sheet name="B11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a" sheetId="23" r:id="rId23"/>
    <sheet name="B20b" sheetId="24" r:id="rId24"/>
    <sheet name="B20c" sheetId="25" r:id="rId25"/>
    <sheet name="B20d" sheetId="26" r:id="rId26"/>
    <sheet name="B20e" sheetId="27" r:id="rId27"/>
    <sheet name="B20f" sheetId="28" r:id="rId28"/>
    <sheet name="B21" sheetId="29" r:id="rId29"/>
    <sheet name="B23" sheetId="30" r:id="rId30"/>
    <sheet name="B26" sheetId="31" r:id="rId31"/>
    <sheet name="B30" sheetId="32" r:id="rId32"/>
    <sheet name="B50" sheetId="33" r:id="rId33"/>
    <sheet name="B70" sheetId="34" r:id="rId34"/>
    <sheet name="Datos_Entrada" sheetId="35" r:id="rId35"/>
  </sheets>
  <definedNames>
    <definedName name="areaB01">'B1'!$C$5:$F$64</definedName>
    <definedName name="areaB01a">'B1a'!$C$5:$H$64</definedName>
    <definedName name="areaB01m">'B1m'!$C$5:$H$64</definedName>
    <definedName name="areaB02">'B2'!$C$5:$F$69</definedName>
    <definedName name="areaB02a">'B2a'!$C$5:$E$69</definedName>
    <definedName name="areaB03">'B3'!$C$5:$I$64</definedName>
    <definedName name="areaB04">'B4'!$C$5:$I$69</definedName>
    <definedName name="areaB05a">'B5a'!$B$5:$D$15</definedName>
    <definedName name="areaB05b">'B5b'!$B$5:$D$11</definedName>
    <definedName name="areaB06">'B6'!$B$7:$F$24</definedName>
    <definedName name="areaB07">'B7'!$A$7:$M$707</definedName>
    <definedName name="areaB08">'B8'!$A$6:$T$106</definedName>
    <definedName name="areaB09">'B9'!$A$7:$L$107</definedName>
    <definedName name="areaB10">'B10'!$A$6:$J$406</definedName>
    <definedName name="areaB11">'B11'!$A$7:$L$407</definedName>
    <definedName name="areaB13">'B13'!$B$6:$H$34</definedName>
    <definedName name="areaB14">'B14'!$A$6:$M$106</definedName>
    <definedName name="areaB15">'B15'!$A$5:$G$105</definedName>
    <definedName name="areaB16">'B16'!$A$7:$AF$107</definedName>
    <definedName name="areaB17">'B17'!$B$6:$D$10</definedName>
    <definedName name="areaB18">'B18'!$A$7:$F$107</definedName>
    <definedName name="areaB19">'B19'!$A$6:$I$106</definedName>
    <definedName name="areaB20a">'B20a'!$A$5:$G$405</definedName>
    <definedName name="areaB20b">'B20b'!$A$5:$G$405</definedName>
    <definedName name="areaB20c">'B20c'!$A$5:$G$405</definedName>
    <definedName name="areaB20d">'B20d'!$A$5:$G$405</definedName>
    <definedName name="areaB20e">'B20e'!$A$5:$G$405</definedName>
    <definedName name="areaB20f">'B20f'!$A$5:$G$405</definedName>
    <definedName name="areaB21">'B21'!$A$5:$T$114</definedName>
    <definedName name="areaB23">'B23'!$B$5:$B$23</definedName>
    <definedName name="areaB26">'B26'!$A$7:$M$206</definedName>
    <definedName name="areaB30">'B30'!$A$5:$F$105</definedName>
    <definedName name="areaB50">'B50'!$B$5:$P$89</definedName>
    <definedName name="areaB70">'B70'!$B$7:$AA$10</definedName>
  </definedNames>
  <calcPr fullCalcOnLoad="1"/>
</workbook>
</file>

<file path=xl/sharedStrings.xml><?xml version="1.0" encoding="utf-8"?>
<sst xmlns="http://schemas.openxmlformats.org/spreadsheetml/2006/main" count="2184" uniqueCount="549">
  <si>
    <t xml:space="preserve"> CUADRO B1: LIQUIDACIÓN DEL PRESUPUESTO DE GASTOS DE UNIVERSIDADES DEPENDIENTES DE LA COMUNIDAD AUTÓNOMA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</si>
  <si>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</si>
  <si>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</si>
  <si>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</si>
  <si>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</si>
  <si>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</si>
  <si>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</si>
  <si>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</si>
  <si>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</si>
  <si>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11   </t>
  </si>
  <si>
    <t xml:space="preserve">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</si>
  <si>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</si>
  <si>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</si>
  <si>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</si>
  <si>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</si>
  <si>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31   </t>
  </si>
  <si>
    <t xml:space="preserve">  Intereses</t>
  </si>
  <si>
    <t xml:space="preserve">  32</t>
  </si>
  <si>
    <t xml:space="preserve">  Resto de gastos financieros</t>
  </si>
  <si>
    <t xml:space="preserve">4    </t>
  </si>
  <si>
    <t>Transferencias corrientes</t>
  </si>
  <si>
    <t xml:space="preserve">  41   </t>
  </si>
  <si>
    <t xml:space="preserve">  Al Sector Público</t>
  </si>
  <si>
    <t xml:space="preserve">  -Al Estado</t>
  </si>
  <si>
    <t xml:space="preserve">  -A Organismos y otros entes de la Administración Central incluidos en AAPP, excepto SPEE y consorcios</t>
  </si>
  <si>
    <t xml:space="preserve">  -Al SPEE</t>
  </si>
  <si>
    <t xml:space="preserve">  -A Organismos de la C.A. que gestionan la Sanidad</t>
  </si>
  <si>
    <t xml:space="preserve">  -A Organismos de la C.A. que gestionan los Servicios Sociales</t>
  </si>
  <si>
    <t xml:space="preserve">  -A la Administración General de la Comunidad Autónoma</t>
  </si>
  <si>
    <t xml:space="preserve">  -A otras Entidades de la C.A. incluídas en AAPP</t>
  </si>
  <si>
    <t xml:space="preserve">    .OOAA de la C.A. incluidos en AAPP</t>
  </si>
  <si>
    <t xml:space="preserve">    .Consorcios y Fundaciones de la C.A. incluidos en AAPP</t>
  </si>
  <si>
    <t xml:space="preserve">    .Sociedades y Entes Públicos de la C.A. incluidos en AAPP</t>
  </si>
  <si>
    <t xml:space="preserve">    .Universidades de la C.A.</t>
  </si>
  <si>
    <t xml:space="preserve">  -A Entidades Locales  incluidas en AAPP</t>
  </si>
  <si>
    <t xml:space="preserve">  -A Consorcios de la Administración Central incluidos en AAPP</t>
  </si>
  <si>
    <t xml:space="preserve">  -A entidades de la C.A. no incluidas en AAPP</t>
  </si>
  <si>
    <t xml:space="preserve">  -Al resto de entidades del sector público</t>
  </si>
  <si>
    <t xml:space="preserve">  42   </t>
  </si>
  <si>
    <t xml:space="preserve">  Al sector privado</t>
  </si>
  <si>
    <t xml:space="preserve">  -Empresas privadas</t>
  </si>
  <si>
    <t xml:space="preserve">  -Familias e ISFL</t>
  </si>
  <si>
    <t>5</t>
  </si>
  <si>
    <t>Fondo contingencia</t>
  </si>
  <si>
    <t xml:space="preserve">6    </t>
  </si>
  <si>
    <t>Inversiones reales</t>
  </si>
  <si>
    <t xml:space="preserve">  61   </t>
  </si>
  <si>
    <t xml:space="preserve">  Terrenos</t>
  </si>
  <si>
    <t xml:space="preserve">  62   </t>
  </si>
  <si>
    <t xml:space="preserve">  Inmovilizado Inmaterial</t>
  </si>
  <si>
    <t xml:space="preserve">  63   </t>
  </si>
  <si>
    <t xml:space="preserve">  Inversiones efectuadas a través de sociedades instrumentrales</t>
  </si>
  <si>
    <t xml:space="preserve">  64   </t>
  </si>
  <si>
    <t xml:space="preserve">  Inversiones efectuadas por encargo a través de Sociedades Públicas</t>
  </si>
  <si>
    <t xml:space="preserve">  65   </t>
  </si>
  <si>
    <t xml:space="preserve">  Resto de inversiones reales</t>
  </si>
  <si>
    <t xml:space="preserve">7    </t>
  </si>
  <si>
    <t>Transferencias de capital</t>
  </si>
  <si>
    <t xml:space="preserve">  71   </t>
  </si>
  <si>
    <t xml:space="preserve">  72   </t>
  </si>
  <si>
    <t xml:space="preserve">  TOTAL NO FINANCIERO</t>
  </si>
  <si>
    <t xml:space="preserve">8    </t>
  </si>
  <si>
    <t>Activos financieros</t>
  </si>
  <si>
    <t xml:space="preserve">  81   </t>
  </si>
  <si>
    <t xml:space="preserve">  Aportaciones de capital a entidades de la C.A. en AAPP</t>
  </si>
  <si>
    <t xml:space="preserve">  82   </t>
  </si>
  <si>
    <t xml:space="preserve">  Resto de activos financieros</t>
  </si>
  <si>
    <t xml:space="preserve">9    </t>
  </si>
  <si>
    <t>Pasivos financieros</t>
  </si>
  <si>
    <t xml:space="preserve">  TOTAL</t>
  </si>
  <si>
    <t xml:space="preserve"> CUADRO B1a: FASES INICIALES. EJECUCIÓN PRESUPUESTARIA. GASTOS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</si>
  <si>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</si>
  <si>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</si>
  <si>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</si>
  <si>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</si>
  <si>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</si>
  <si>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</si>
  <si>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39   </t>
  </si>
  <si>
    <t xml:space="preserve">  -A otras Entidades de la C.A. incluidas en AAPP</t>
  </si>
  <si>
    <t xml:space="preserve">  -A Entidades Locales incluidas en la AAPP</t>
  </si>
  <si>
    <t xml:space="preserve">  -A Consorcios de la Administración Central inluidos en AAPP</t>
  </si>
  <si>
    <t xml:space="preserve"> CUADRO B1m: GASTOS. DETALLE DE MODIFICACIONES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</si>
  <si>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</si>
  <si>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</si>
  <si>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</si>
  <si>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</si>
  <si>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</si>
  <si>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</si>
  <si>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-A Entidades Locales incluidas en AAPP</t>
  </si>
  <si>
    <t xml:space="preserve"> CUADRO B2: LIQUIDACION DEL PRESUPUESTO DE INGRESOS DE UNIVERSIDADES DEPENDIENTES DE LA COMUNIDAD AUTÓNOMA.</t>
  </si>
  <si>
    <t>Derechos Reconocidos</t>
  </si>
  <si>
    <t>Derechos Reconocidos Ajustados</t>
  </si>
  <si>
    <t>Tasas y otros ingresos</t>
  </si>
  <si>
    <t xml:space="preserve">  Tasas académicas</t>
  </si>
  <si>
    <t xml:space="preserve">  32   </t>
  </si>
  <si>
    <t xml:space="preserve">  Otras tasas y precios públicos</t>
  </si>
  <si>
    <t xml:space="preserve">  33   </t>
  </si>
  <si>
    <t xml:space="preserve">  Otros ingresos</t>
  </si>
  <si>
    <t xml:space="preserve">  Del Sector Público</t>
  </si>
  <si>
    <t xml:space="preserve">  -Del Estado</t>
  </si>
  <si>
    <t xml:space="preserve">  -De Organismos y otros entes de la Administración Central incluidos en AAPP, excepto SPEE y consorcios</t>
  </si>
  <si>
    <t xml:space="preserve">  -Del SPEE</t>
  </si>
  <si>
    <t xml:space="preserve">  -De Organismos de la C.A. que gestionan la Sanidad</t>
  </si>
  <si>
    <t xml:space="preserve">  -De la Administración General de la Comunidad Autónoma</t>
  </si>
  <si>
    <t xml:space="preserve">  -De otras Entidades de la C.A. incluidas en AAPP</t>
  </si>
  <si>
    <t xml:space="preserve">    .Consorcios y Fundaciones de la C.A incluidos en AAPP</t>
  </si>
  <si>
    <t xml:space="preserve">  -De Entidades Locales incluidas en AAPP</t>
  </si>
  <si>
    <t xml:space="preserve">  -De Consorcios de la Administración Central incluidos en AAPP</t>
  </si>
  <si>
    <t xml:space="preserve">  -De entidades de la C.A. no incluidas en AAPP</t>
  </si>
  <si>
    <t xml:space="preserve">  -Del resto de entidades del sector público</t>
  </si>
  <si>
    <t xml:space="preserve">  Del Exterior</t>
  </si>
  <si>
    <t xml:space="preserve">  -Fondo Social Europeo</t>
  </si>
  <si>
    <t xml:space="preserve">  -FEDER</t>
  </si>
  <si>
    <t xml:space="preserve">  -Otras de la Unión Europea</t>
  </si>
  <si>
    <t xml:space="preserve">  -Del resto del mundo</t>
  </si>
  <si>
    <t xml:space="preserve">  43   </t>
  </si>
  <si>
    <t xml:space="preserve">  Del Sector privado</t>
  </si>
  <si>
    <t xml:space="preserve">5    </t>
  </si>
  <si>
    <t>Ingresos patrimoniales</t>
  </si>
  <si>
    <t xml:space="preserve">  51   </t>
  </si>
  <si>
    <t xml:space="preserve">  52   </t>
  </si>
  <si>
    <t xml:space="preserve">  Otros ingresos patrimoniales</t>
  </si>
  <si>
    <t>Enajenación de inversiones reales</t>
  </si>
  <si>
    <t xml:space="preserve">  73   </t>
  </si>
  <si>
    <t xml:space="preserve">  Remanente de Tesorería</t>
  </si>
  <si>
    <t xml:space="preserve">  Otros activos financieros</t>
  </si>
  <si>
    <t xml:space="preserve"> CUADRO B2a: FASES INICIALES. EJECUCIÓN PRESUPUESTARIA. INGRESOS</t>
  </si>
  <si>
    <t>Previsiones iniciales</t>
  </si>
  <si>
    <t>Modificaciones</t>
  </si>
  <si>
    <t>Previsiones definitivas</t>
  </si>
  <si>
    <t xml:space="preserve">  -De otras Entidades de la C.A. incluídas en AAPP</t>
  </si>
  <si>
    <t xml:space="preserve">  -Del FEDER</t>
  </si>
  <si>
    <t xml:space="preserve"> CUADRO B3: LIQUIDACIÓN DEL PRESUPUESTO DE GASTOS DE UNIVERSIDADES DEPENDIENTES DE LA COMUNIDAD AUTÓNOMA.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</si>
  <si>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</si>
  <si>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</si>
  <si>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</si>
  <si>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</si>
  <si>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</si>
  <si>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</si>
  <si>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</si>
  <si>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-A otras entidades de la C.A. incluidas en AAPP</t>
  </si>
  <si>
    <t xml:space="preserve"> CUADRO B4: LIQUIDACION DEL PRESUPUESTO DE INGRESOS DE UNIVERSIDADES DEPENDIENTES DE LA COMUNIDAD AUTÓNOMA.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</si>
  <si>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</si>
  <si>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</si>
  <si>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</si>
  <si>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</si>
  <si>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</si>
  <si>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</si>
  <si>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</si>
  <si>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-De Organismos y otros entes de la Administración Central inckuidos en AAPP, excepto SPEE y consorcios</t>
  </si>
  <si>
    <t xml:space="preserve">  -De Organismos de la C.A.  que gestionan la Sanidad</t>
  </si>
  <si>
    <t xml:space="preserve">  -De Entidades de la C.A. incluídas en sector AAPP</t>
  </si>
  <si>
    <t xml:space="preserve">    .OOAAAA de la C.A. incluidos en AAPP</t>
  </si>
  <si>
    <t xml:space="preserve">    .Consorcios y Fundaciones de la C.A. incluidos en AAPP </t>
  </si>
  <si>
    <t xml:space="preserve">    .Sociedades y Entes Públicos de la C.A. incluidos en AAPP </t>
  </si>
  <si>
    <t xml:space="preserve">  -De las Entidades Locales incluidas en AAPP</t>
  </si>
  <si>
    <t xml:space="preserve">  -Del Fondo Social Europeo</t>
  </si>
  <si>
    <t xml:space="preserve">  -De SPEE</t>
  </si>
  <si>
    <t xml:space="preserve">  -De otras entidades de la C.A. incluídas en sector AAPP </t>
  </si>
  <si>
    <t xml:space="preserve">    .OOAAAA de la C.A. incluidos en AAPP </t>
  </si>
  <si>
    <t xml:space="preserve">  -De los consorcios de la Administración Central incluidos en AAPP</t>
  </si>
  <si>
    <t xml:space="preserve">  -De entidades de la C.A. no incluidas en AAPP </t>
  </si>
  <si>
    <t xml:space="preserve"> CUADRO B5a: INTERESES Y RENDIMIENTOS DEVENGADOS POR UNIVERSIDADES DEPENDIENTES DE LA COMUNIDAD AUTÓNOMA (GASTOS)</t>
  </si>
  <si>
    <t>Aplicación Presupuestaria</t>
  </si>
  <si>
    <t>Liquidación Presupuestaria (vencimiento)</t>
  </si>
  <si>
    <t>Intereses devengados</t>
  </si>
  <si>
    <t xml:space="preserve">  1. Intereses de préstamos y deuda</t>
  </si>
  <si>
    <t xml:space="preserve">    -Por operaciones financieras con la C.A.</t>
  </si>
  <si>
    <t xml:space="preserve">    -Por operaciones financieras con otras AAPP</t>
  </si>
  <si>
    <t xml:space="preserve">    -Por operaciones financieras con entes que no son AAPP</t>
  </si>
  <si>
    <t xml:space="preserve">  2. Intereses de contratos de arrendamiento financiero</t>
  </si>
  <si>
    <t xml:space="preserve">  3. Intereses de demora</t>
  </si>
  <si>
    <t xml:space="preserve">  4. Otros intereses</t>
  </si>
  <si>
    <t xml:space="preserve">  5. Gastos de formalización y cancelación de deudas, comisiones bancarias y otros</t>
  </si>
  <si>
    <t xml:space="preserve">  6. Diferencias de cambio</t>
  </si>
  <si>
    <t>TOTAL</t>
  </si>
  <si>
    <t xml:space="preserve"> CUADRO B5b: INTERESES Y RENDIMIENTOS DEVENGADOS POR UNIVERSIDADES DEPENDIENTES DE LA COMUNIDAD AUTÓNOMA (INGRESOS)</t>
  </si>
  <si>
    <t xml:space="preserve">  1. Intereses de anticipos, préstamos y títulos y valores</t>
  </si>
  <si>
    <t xml:space="preserve">    -Por operaciones con AAPP</t>
  </si>
  <si>
    <t xml:space="preserve">    -Por operaciones con entes que no son AAPP</t>
  </si>
  <si>
    <t xml:space="preserve">  2. Intereses de cuentas corrientes, depósitos y otros</t>
  </si>
  <si>
    <t xml:space="preserve">  3. Diferencias de cambio</t>
  </si>
  <si>
    <t xml:space="preserve"> CUADRO B6: SITUACIÓN DE LA DEUDA Y PRÉSTAMOS EN CIRCULACIÓN</t>
  </si>
  <si>
    <t>SALDO VIVO EN CIRCULACIÓN AL COMIENZO DEL EJERCICIO</t>
  </si>
  <si>
    <t>AMORTIZACIONES (E)</t>
  </si>
  <si>
    <t>PROGRAMA ANUAL DE ENDEUDAMIENTO (E)</t>
  </si>
  <si>
    <t>ENDEUDAMIENTO NETO</t>
  </si>
  <si>
    <t>SALDO VIVO EN CIRCULACIÓN AL FINAL DEL PERIODO</t>
  </si>
  <si>
    <t>TOTAL ACUMULADO AÑO</t>
  </si>
  <si>
    <t>(1)</t>
  </si>
  <si>
    <t>(2)</t>
  </si>
  <si>
    <t>(3)</t>
  </si>
  <si>
    <t>(4) = (3) - (2)</t>
  </si>
  <si>
    <t>(5) = (1) + (4)</t>
  </si>
  <si>
    <t xml:space="preserve">  DEUDA PÚBLICA (A)</t>
  </si>
  <si>
    <t xml:space="preserve">  EMISIONES A CORTO PLAZO (B)</t>
  </si>
  <si>
    <t xml:space="preserve">  En  euros</t>
  </si>
  <si>
    <t xml:space="preserve">  En monedas distintas del euro</t>
  </si>
  <si>
    <t xml:space="preserve">  EMISIONES A LARGO PLAZO (C)</t>
  </si>
  <si>
    <t xml:space="preserve">  PRÉSTAMOS (A) (D)</t>
  </si>
  <si>
    <t xml:space="preserve">  PRESTAMOS A CORTO PLAZO</t>
  </si>
  <si>
    <t xml:space="preserve">  PRÉSTAMOS A LARGO PLAZO</t>
  </si>
  <si>
    <t>TOTAL DEUDA VIVA</t>
  </si>
  <si>
    <t xml:space="preserve"> CUADRO B7: MOVIMIENTOS DE LA CUENTA "ACREEDORES POR OPERACIONES PENDIENTES DE APLICAR A PRESUPUESTO" </t>
  </si>
  <si>
    <t>Capítulo</t>
  </si>
  <si>
    <t>SALDO INICIAL Importe de la cuenta al inicio del periodo (1)</t>
  </si>
  <si>
    <t>CARGOS (APLICADO A PRESUPUESTO)</t>
  </si>
  <si>
    <t xml:space="preserve">ABONOS (GASTO REGISTRADO EN LA CUENTA) </t>
  </si>
  <si>
    <t>SALDO FINAL Importe de la cuenta al final del periodo (10)=(1)-(6)+(9)</t>
  </si>
  <si>
    <t>Naturaleza del gasto</t>
  </si>
  <si>
    <t>Importe aplicado a ppto. con origen en ejercicios anteriores</t>
  </si>
  <si>
    <t>Importe aplicado a ppto. con origen en el ejercicio (4)</t>
  </si>
  <si>
    <t>Rectificaciones en cargos (5)</t>
  </si>
  <si>
    <t>Importe Total aplicado a presupuesto en el periodo (6)=(2)+(3)+(4)+(5)</t>
  </si>
  <si>
    <t>Abonos en la cuenta (7)</t>
  </si>
  <si>
    <t>Rectificaciones en abonos (8)</t>
  </si>
  <si>
    <t>Importe Total abonado en la cuenta en el periodo (9)=(7)+(8)</t>
  </si>
  <si>
    <t>Ejercicio t -1 (2)</t>
  </si>
  <si>
    <t>Ejercicio t - 2 y anteriores (3)</t>
  </si>
  <si>
    <t xml:space="preserve"> CUADRO B8: CONTRATOS DE OBRA BAJO LA MODALIDAD DE ABONO TOTAL DEL PRECIO</t>
  </si>
  <si>
    <t>Descripción del contrato</t>
  </si>
  <si>
    <t>Importe del contrato</t>
  </si>
  <si>
    <t>Año de formalización del contrato</t>
  </si>
  <si>
    <t>Gasto por porcentaje de obra ejecutada</t>
  </si>
  <si>
    <t>Año de entrega</t>
  </si>
  <si>
    <t>Aplicado a presupuesto del ejercicio</t>
  </si>
  <si>
    <t>Acumulado hasta la fecha</t>
  </si>
  <si>
    <t>2015</t>
  </si>
  <si>
    <t>2016</t>
  </si>
  <si>
    <t>2017</t>
  </si>
  <si>
    <t>2018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</si>
  <si>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</si>
  <si>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</si>
  <si>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</si>
  <si>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</si>
  <si>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</si>
  <si>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</si>
  <si>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</si>
  <si>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</si>
  <si>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</si>
  <si>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Anteriores a 2006</t>
  </si>
  <si>
    <t xml:space="preserve"> CUADRO B9: AVALES DE LA UNIVERSIDAD EJECUTADOS Y REINTEGRADOS EN EL PERÍODO</t>
  </si>
  <si>
    <t xml:space="preserve">Entidad beneficiaria (1) </t>
  </si>
  <si>
    <t>Stock inicial de avales (2)</t>
  </si>
  <si>
    <t>Ejecución de avales (3)</t>
  </si>
  <si>
    <t xml:space="preserve">Reintegro de avales (4)  </t>
  </si>
  <si>
    <t>Avales concedidos acumulados en el ejercicio corriente (5)</t>
  </si>
  <si>
    <t>Avales cancelados en el ejercicio corriente (6)</t>
  </si>
  <si>
    <t>Stock final de avales (7)=(2)-(3a)-(3b)+(5)-(6)</t>
  </si>
  <si>
    <t xml:space="preserve">Ejecución total (3.a) </t>
  </si>
  <si>
    <t xml:space="preserve">Ejecución parcial  </t>
  </si>
  <si>
    <t>Aplicación presupuestaria de imputación del aval ejecutado (3.d)</t>
  </si>
  <si>
    <t>Cobros (4.a)</t>
  </si>
  <si>
    <t>Resto (4.b)</t>
  </si>
  <si>
    <t>Aplicación presupuestaria de reintegro del aval ejecutado (4.c)</t>
  </si>
  <si>
    <t xml:space="preserve">Importe (3.b) </t>
  </si>
  <si>
    <t>Nº anualidad/vencimiento ejecutado (3.c)</t>
  </si>
  <si>
    <t xml:space="preserve"> CUADRO B10: CLASIFICACIÓN FUNCIONAL DEL GASTO.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</si>
  <si>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</si>
  <si>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</si>
  <si>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</si>
  <si>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</si>
  <si>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</si>
  <si>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</si>
  <si>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</si>
  <si>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</si>
  <si>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</si>
  <si>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</si>
  <si>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 xml:space="preserve"> CUADRO B11: INVERSIONES EFECTUADAS POR EMPRESAS PÚBLICAS POR CUENTA DE LA COMUNIDAD AUTÓNOMA</t>
  </si>
  <si>
    <t>Nombre de la empresa</t>
  </si>
  <si>
    <t>Volumen total de inversion encomendada</t>
  </si>
  <si>
    <t>Datos de la empresa</t>
  </si>
  <si>
    <t>Datos de la Comunidad Autónoma</t>
  </si>
  <si>
    <t>Partida contable</t>
  </si>
  <si>
    <t>Importe de la inversión recogido en el balance</t>
  </si>
  <si>
    <t>Fondos Europeos recibidos en el año para su financiación</t>
  </si>
  <si>
    <t>Partida presupuestaria</t>
  </si>
  <si>
    <t>Importe</t>
  </si>
  <si>
    <t>Consejería u Organismo que encarga la inversión</t>
  </si>
  <si>
    <t>Saldo inicial</t>
  </si>
  <si>
    <t>(+) Adiciones</t>
  </si>
  <si>
    <t>(-) Retiros</t>
  </si>
  <si>
    <t>(+/-) traspasos</t>
  </si>
  <si>
    <t>Saldo final</t>
  </si>
  <si>
    <t xml:space="preserve"> CUADRO B13: FONDOS UNION EUROPEA   DETALLE LÍNEAS 4.2 Y 7.2 DE LOS CUESTIONARIOS B1, B2, B3 Y B4 y CUESTIONARIO B8</t>
  </si>
  <si>
    <t>Derechos reconocidos B2</t>
  </si>
  <si>
    <t>Cobros B4</t>
  </si>
  <si>
    <t>Obligaciones reconocidas B1</t>
  </si>
  <si>
    <t>Pagos B3</t>
  </si>
  <si>
    <t>B13</t>
  </si>
  <si>
    <t>Gasto certificado en el ejercicio</t>
  </si>
  <si>
    <t>Ingresos a recibir de la UE netos de certificaciones negativas</t>
  </si>
  <si>
    <t>Ingresos recibidos en el ejercicio (caja)</t>
  </si>
  <si>
    <t>Marco 2000-2006</t>
  </si>
  <si>
    <t>FONDO SOCIAL EUROPEO</t>
  </si>
  <si>
    <t xml:space="preserve">          NP   </t>
  </si>
  <si>
    <t>FONDO EUROPEO DE DESARROLLO REGIONAL</t>
  </si>
  <si>
    <t>FONDO DE COHESIÓN</t>
  </si>
  <si>
    <t>FEOGA-ORIENTACIÓN</t>
  </si>
  <si>
    <t>FEOGA-GARANTÍA (PAC)</t>
  </si>
  <si>
    <t>FEOGA-GARANTÍA (Desarrollo Rural)</t>
  </si>
  <si>
    <t>IFOP</t>
  </si>
  <si>
    <t>OTRAS SUBVENCIONES</t>
  </si>
  <si>
    <t>TOTAL Marco 2000-2006</t>
  </si>
  <si>
    <t>Marco 2007-2013</t>
  </si>
  <si>
    <t>FEADER</t>
  </si>
  <si>
    <t>FEAGA</t>
  </si>
  <si>
    <t>FONDO EUROPEO DE LA PESCA</t>
  </si>
  <si>
    <t>TOTAL Marco 2007-2013</t>
  </si>
  <si>
    <t>Marco 2014 - 2020</t>
  </si>
  <si>
    <t>TOTAL Marco 2014-2020</t>
  </si>
  <si>
    <t xml:space="preserve"> CUADRO B14: CONTRATOS DE ARRENDAMIENTO FINANCIERO</t>
  </si>
  <si>
    <t>Año formalización contrato</t>
  </si>
  <si>
    <t>Precio contado bien</t>
  </si>
  <si>
    <t>Año ejercicio opción compra</t>
  </si>
  <si>
    <t>Precio opción compra</t>
  </si>
  <si>
    <t>Consejería u Organismo arrendatario</t>
  </si>
  <si>
    <t>Anualidades reconocidas hasta el año n</t>
  </si>
  <si>
    <t>Anualidad año n</t>
  </si>
  <si>
    <t>Anualidades pendientes</t>
  </si>
  <si>
    <t>Amortización</t>
  </si>
  <si>
    <t>Intereses</t>
  </si>
  <si>
    <t xml:space="preserve"> CUADRO B15: CAPÍTULO 8 ACTIVOS FINANCIEROS</t>
  </si>
  <si>
    <t>Denominación entidad</t>
  </si>
  <si>
    <t>CIF</t>
  </si>
  <si>
    <t>Aportaciones de capital a empresas</t>
  </si>
  <si>
    <t>Préstamos concedidos</t>
  </si>
  <si>
    <t>Avales ejecutados</t>
  </si>
  <si>
    <t>Resto de activos financieros</t>
  </si>
  <si>
    <t>Total activos financieros</t>
  </si>
  <si>
    <t xml:space="preserve"> CUADRO B16: ASOCIACIONES PÚBLICO-PRIVADAS.  Información financiera para el tratamiento en contabilidad nacional de las operaciones realizadas a través de APP's</t>
  </si>
  <si>
    <t>Nombre del Proyecto</t>
  </si>
  <si>
    <t>Tipo de proyecto (1)</t>
  </si>
  <si>
    <t>AAPP</t>
  </si>
  <si>
    <t>Operador</t>
  </si>
  <si>
    <t>Fase de construcción (3)</t>
  </si>
  <si>
    <t>Inversión</t>
  </si>
  <si>
    <t>Fase de explotación (6)</t>
  </si>
  <si>
    <t>Remuneración anual de la AAPP al operador (7)</t>
  </si>
  <si>
    <t>Ayudas adicionales de la AAPP al operador (9), en efectivo o en especie</t>
  </si>
  <si>
    <t>Denominación de la unidad</t>
  </si>
  <si>
    <t>Clasificación</t>
  </si>
  <si>
    <t>Denominación del operador privado o público (2)</t>
  </si>
  <si>
    <t>Año de inicio</t>
  </si>
  <si>
    <t>Año de fin</t>
  </si>
  <si>
    <t>Importe total de la inversión a ejecutar (4)</t>
  </si>
  <si>
    <t>Inversión anualizada (5)</t>
  </si>
  <si>
    <t>Concepto presupuestario al que se imputan los pagos (8)</t>
  </si>
  <si>
    <t>Acumulado</t>
  </si>
  <si>
    <t xml:space="preserve"> CUADRO B17: PERMUTAS FINANCIERAS: SWAPS DE DIVISAS Y DE INTERESES</t>
  </si>
  <si>
    <t>Aplicación presupuestaria</t>
  </si>
  <si>
    <t>Beneficio</t>
  </si>
  <si>
    <t>Pérdida</t>
  </si>
  <si>
    <t>1. Swaps de divisas</t>
  </si>
  <si>
    <t>2. Swaps de intereses</t>
  </si>
  <si>
    <t>3. Otras operaciones de permuta financiera</t>
  </si>
  <si>
    <t xml:space="preserve"> CUADRO B18: CENSOS ENFITEUTICOS</t>
  </si>
  <si>
    <t>Constitución censos</t>
  </si>
  <si>
    <t>Pagos por censos</t>
  </si>
  <si>
    <t xml:space="preserve"> CUADRO B19: COMPRAVENTA A PLAZOS</t>
  </si>
  <si>
    <t>Valor actual del bien</t>
  </si>
  <si>
    <t>Nº anualidades</t>
  </si>
  <si>
    <t>Anualidad año X</t>
  </si>
  <si>
    <t xml:space="preserve"> CUADRO B20a: DETALLE DE TRANSFERENCIAS DADAS A ENTIDADES DE LA C.A. INCLUIDAS EN ADMINISTRACIONES PUBLICAS</t>
  </si>
  <si>
    <t>Denominación tercero</t>
  </si>
  <si>
    <t>Capítulo 2</t>
  </si>
  <si>
    <t>Capítulo 4</t>
  </si>
  <si>
    <t>Capítulo 6</t>
  </si>
  <si>
    <t>Capítulo 7</t>
  </si>
  <si>
    <t>Total</t>
  </si>
  <si>
    <t xml:space="preserve"> CUADRO B20b: DETALLE DE TRANSFERENCIAS DADAS A ORGANISMOS Y OTROS ENTES DE LA ADMINISTRACIÓN CENTRAL, EXCEPTO EL SPEE Y CONSORCIOS</t>
  </si>
  <si>
    <t xml:space="preserve"> CUADRO B20c: DETALLE DE TRANSFERENCIAS DADAS A CONSORCIOS DE LA ADMINISTRACIÓN CENTRAL INCLUIDOS EN AAPP</t>
  </si>
  <si>
    <t xml:space="preserve"> CUADRO B20d: DETALLE DE TRANSFERENCIAS RECIBIDAS DE ENTIDADES DE LA C.A. INCLUIDAS EN ADMINISTRACIONES PÚBLICAS</t>
  </si>
  <si>
    <t>Capítulo 3</t>
  </si>
  <si>
    <t xml:space="preserve"> CUADRO B20e: DETALLE DE TRANSFERENCIAS RECIBIDAS DE ORGANISMOS Y OTROS ENTES DE LA ADMINISTRACIÓN CENTRAL, EXCEPTO DEL SPEE Y CONSORCIOS</t>
  </si>
  <si>
    <t xml:space="preserve"> CUADRO B20f: DETALLE DE TRANSFERENCIAS RECIBIDAS DE CONSORCIOS DE LA ADMINISTRACIÓN CENTRAL INCLUIDOS EN AAPP</t>
  </si>
  <si>
    <t xml:space="preserve"> CUADRO B21: INTERMEDIACIÓN FINANCIERA LOCAL. FONDOS FEAGA Y OTRAS PARTIDAS DE INTERMEDIACIÓN (CONSOLIDADO)</t>
  </si>
  <si>
    <t>Presupuesto de Ingresos</t>
  </si>
  <si>
    <t>Presupuesto de Gastos</t>
  </si>
  <si>
    <t>Fases Presupuesto de Ingresos</t>
  </si>
  <si>
    <t>Registro contable</t>
  </si>
  <si>
    <t>Fases del Presupuesto de Gastos</t>
  </si>
  <si>
    <t>Previsión inicial</t>
  </si>
  <si>
    <t>Modificación previsión</t>
  </si>
  <si>
    <t>Previsión definitiva</t>
  </si>
  <si>
    <t>Derechos reconocidos</t>
  </si>
  <si>
    <t>Cobros de corriente</t>
  </si>
  <si>
    <t>Cobros cerrados</t>
  </si>
  <si>
    <t>Recaudación total</t>
  </si>
  <si>
    <t>Concepto presupuestario</t>
  </si>
  <si>
    <t>Epígrafe del cuestionario B3</t>
  </si>
  <si>
    <t>Crédito inicial</t>
  </si>
  <si>
    <t>Modificaciones de crédito</t>
  </si>
  <si>
    <t>Compromisos</t>
  </si>
  <si>
    <t>Obligaciones reconocidas</t>
  </si>
  <si>
    <t>Pagos de corriente</t>
  </si>
  <si>
    <t>Pagos cerrados</t>
  </si>
  <si>
    <t>Pagos totales</t>
  </si>
  <si>
    <t>Epígrafe del cuestionario</t>
  </si>
  <si>
    <t>Intermediación financiera local</t>
  </si>
  <si>
    <t xml:space="preserve">  IFL Capítulo 4</t>
  </si>
  <si>
    <t xml:space="preserve">  IFL Capítulo 7</t>
  </si>
  <si>
    <t>Fondos FEAGA (antiguo FEOGA Garantía distinto del desarrollo rural)</t>
  </si>
  <si>
    <t xml:space="preserve">  FEAGA Capítulo 4</t>
  </si>
  <si>
    <t xml:space="preserve">  FEAGA Capítulo 7</t>
  </si>
  <si>
    <t>OTROS (a especificar...)</t>
  </si>
  <si>
    <t xml:space="preserve"> CUADRO B23: ESTADO DEL REMANENTE DE TESORERIA</t>
  </si>
  <si>
    <t>1. Fondos líquidos</t>
  </si>
  <si>
    <t>2. Derechos pendientes de cobro (+)</t>
  </si>
  <si>
    <t xml:space="preserve">  Del presupuesto corriente</t>
  </si>
  <si>
    <t xml:space="preserve">  De presupuestos cerrados</t>
  </si>
  <si>
    <t xml:space="preserve">  De operaciones no presupuestarias</t>
  </si>
  <si>
    <t xml:space="preserve">  De operaciones comerciales</t>
  </si>
  <si>
    <t>3. Obligaciones pendientes de pago (-)</t>
  </si>
  <si>
    <t>4. Partidas pendientes de aplicación (-/+)</t>
  </si>
  <si>
    <t xml:space="preserve">  (-) Cobros realizados pendientes de aplicación definitiva</t>
  </si>
  <si>
    <t xml:space="preserve">  (+) Pagos realizados pendientes de aplicación definitiva</t>
  </si>
  <si>
    <t>I. Remanente de tesorería total (1+2+3+4)</t>
  </si>
  <si>
    <t>II. Exceso de financiación afectada</t>
  </si>
  <si>
    <t>III. Saldos de dudoso cobro</t>
  </si>
  <si>
    <t>IV. Remanente de tesorería no afectado (I-II-III)</t>
  </si>
  <si>
    <t xml:space="preserve"> CUADRO B26: PRÉSTAMOS CONCEDIDOS POR LA COMUNIDAD AUTÓNOMA</t>
  </si>
  <si>
    <t>Denominación del deudor</t>
  </si>
  <si>
    <t>Nif del deudor</t>
  </si>
  <si>
    <t>Fecha concesión</t>
  </si>
  <si>
    <t>Fecha vencimiento</t>
  </si>
  <si>
    <t>Importe préstamo concedido (nominal)</t>
  </si>
  <si>
    <t>Tipo de interes (%)</t>
  </si>
  <si>
    <t>Fallidos en el período (1)</t>
  </si>
  <si>
    <t>Nº anualidades impagadas desde la concesión (2)</t>
  </si>
  <si>
    <t>Fallidos acumulados desde la concesión del préstamo (3)</t>
  </si>
  <si>
    <t>Importes recuperados en el periodo (4)</t>
  </si>
  <si>
    <t>Anualidad</t>
  </si>
  <si>
    <t>Intereses vencidos</t>
  </si>
  <si>
    <t>Interes</t>
  </si>
  <si>
    <t xml:space="preserve"> CUADRO B30: CONTRATOS DE SALE AND LEASE-BACK FORMALIZADOS EN EL PERIODO</t>
  </si>
  <si>
    <t>Precio venta bien</t>
  </si>
  <si>
    <t>Año finalización contrato</t>
  </si>
  <si>
    <t>Sociedad o ente arrendador</t>
  </si>
  <si>
    <t>Consejería u organismo arrendatario</t>
  </si>
  <si>
    <t xml:space="preserve"> CUADRO B50: EFECTIVOS Y RETRIBUCIONES ACUMULADAS</t>
  </si>
  <si>
    <t>Identificación Unidad</t>
  </si>
  <si>
    <t>Titulares de los Órganos de Gobierno de la CA o entidad</t>
  </si>
  <si>
    <t>Personal Directivo</t>
  </si>
  <si>
    <t>Personal Eventual</t>
  </si>
  <si>
    <t>Funcinarios de carrera</t>
  </si>
  <si>
    <t>Funcionarios interinos</t>
  </si>
  <si>
    <t>Funcionarios en prácticas</t>
  </si>
  <si>
    <t>Personal Estatutario fijo</t>
  </si>
  <si>
    <t>Personal Estatutario Temporal</t>
  </si>
  <si>
    <t>Laboral Fijo</t>
  </si>
  <si>
    <t>Laboral Temporal</t>
  </si>
  <si>
    <t>Otro Personal</t>
  </si>
  <si>
    <t>Gastos Comunes</t>
  </si>
  <si>
    <t>Total Retribuciones</t>
  </si>
  <si>
    <t>TOTAL DE GASTOS = Gastos comunes + Total Retribuciones</t>
  </si>
  <si>
    <t>Total Efectivos</t>
  </si>
  <si>
    <t>1. Cuadro para el Personal de la Administración  General y Resto</t>
  </si>
  <si>
    <t>1. Número de efectivos</t>
  </si>
  <si>
    <t>2. Retribuciones Básicas</t>
  </si>
  <si>
    <t>3. Retribuciones Complementarias</t>
  </si>
  <si>
    <t>4. Incentivos al Rendimiento</t>
  </si>
  <si>
    <t>5. Planes de Pensiones</t>
  </si>
  <si>
    <t>6. Acción Social</t>
  </si>
  <si>
    <t>7. Seguridad Social</t>
  </si>
  <si>
    <t>8 . Resto de gastos del capítulo 1 no incluidos en 2-7</t>
  </si>
  <si>
    <t>Total Obligaciones Reconocidas Ajustadas</t>
  </si>
  <si>
    <t>9. Asistencias a Órganos colegiados de la CA o entidad</t>
  </si>
  <si>
    <t>2. Cuadro para el Personal Sanitario del Sector Sanitario</t>
  </si>
  <si>
    <t>3. Cuadro para el Personal Docente del Sector Educativo Universitario</t>
  </si>
  <si>
    <t>4. Cuadro para el Personal docente del Sector Educativo no Universitario</t>
  </si>
  <si>
    <t>5. Cuadro para el Personal específico de la Administración de Justicia</t>
  </si>
  <si>
    <t>6. Cuadro para Policías Autonómicos</t>
  </si>
  <si>
    <t>7. Cuadro para el personal específico del Sector Asistencia Social y Dependencia</t>
  </si>
  <si>
    <t xml:space="preserve"> CUADRO B70: DEUDA COMERCIAL Y PERIODO MEDIO DE PAGO SEGÚN REAL DECRETO 635/2014  RESTO DE ENTIDADES DISTINTAS DE LA ADMINISTRACIÓN GENERAL DE LA CC.AA.</t>
  </si>
  <si>
    <t>CONCEPTO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</si>
  <si>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</si>
  <si>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</si>
  <si>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</si>
  <si>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</si>
  <si>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</si>
  <si>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</si>
  <si>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</si>
  <si>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</si>
  <si>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</si>
  <si>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</si>
  <si>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</si>
  <si>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</si>
  <si>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</si>
  <si>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</si>
  <si>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</si>
  <si>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</si>
  <si>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</si>
  <si>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</si>
  <si>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</si>
  <si>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Operaciones corrientes</t>
  </si>
  <si>
    <t>Operaciones de capital</t>
  </si>
  <si>
    <t>B</t>
  </si>
  <si>
    <t>Enero</t>
  </si>
  <si>
    <t xml:space="preserve"> UNIVERSIDAD DE ALICANTE</t>
  </si>
  <si>
    <t>Q0332001G</t>
  </si>
  <si>
    <t>Provisional</t>
  </si>
  <si>
    <t>P</t>
  </si>
  <si>
    <t>NO. Es Ordinario</t>
  </si>
  <si>
    <t>E</t>
  </si>
  <si>
    <t>Febrero</t>
  </si>
  <si>
    <t xml:space="preserve"> UNIVERSIDAD DE VALENCIA</t>
  </si>
  <si>
    <t>Q4618001D</t>
  </si>
  <si>
    <t>Definitivo</t>
  </si>
  <si>
    <t>D</t>
  </si>
  <si>
    <t>SI. Es Correcion</t>
  </si>
  <si>
    <t>C</t>
  </si>
  <si>
    <t>AÑO</t>
  </si>
  <si>
    <t>Marzo</t>
  </si>
  <si>
    <t xml:space="preserve"> UNIVERSIDAD JAUME I DE CASTELLON</t>
  </si>
  <si>
    <t>Q6250003H</t>
  </si>
  <si>
    <t>MES</t>
  </si>
  <si>
    <t>Abril</t>
  </si>
  <si>
    <t xml:space="preserve"> UNIVERSIDAD MIGUEL HERNANDEZ DE ELCHE</t>
  </si>
  <si>
    <t>Q5350015C</t>
  </si>
  <si>
    <t>Mayo</t>
  </si>
  <si>
    <t xml:space="preserve"> UNIVERSIDAD POLITECNICA DE VALENCIA</t>
  </si>
  <si>
    <t>Q4618002B</t>
  </si>
  <si>
    <t>Tipo Envio</t>
  </si>
  <si>
    <t>Junio</t>
  </si>
  <si>
    <t>Corrección</t>
  </si>
  <si>
    <t>Julio</t>
  </si>
  <si>
    <t>Agosto</t>
  </si>
  <si>
    <t>Septiembre</t>
  </si>
  <si>
    <t>Octubre</t>
  </si>
  <si>
    <t>Noviembre</t>
  </si>
  <si>
    <t>Diciembre</t>
  </si>
  <si>
    <t>INSTRUCCIONES</t>
  </si>
  <si>
    <t>ATENCION : Todos los datos en miles de euros con dos decimales. Los días sin decimales</t>
  </si>
  <si>
    <t>Paso 1.- Completar todas las hojas (pestañas) con los datos solicitados  -no utilizar formulas-</t>
  </si>
  <si>
    <t>Paso 2.- Completar los datos del Envio en la hoja "Datos Entrada"</t>
  </si>
  <si>
    <t>Paso 3.- Enviar el archivo Excel generado a través de la plataforma CARFI</t>
  </si>
  <si>
    <t>v4.2</t>
  </si>
  <si>
    <t/>
  </si>
  <si>
    <t>Programa 422-A</t>
  </si>
  <si>
    <t>Programa 422-C</t>
  </si>
  <si>
    <t>Programa 422-D</t>
  </si>
  <si>
    <t>Programa 541-A</t>
  </si>
  <si>
    <t>PARC CIENTIFIC TECNOLÒGIC I EMPRESARIAL DE LA UNIVERSITAT JAUME I DE CASTELLÓ</t>
  </si>
  <si>
    <t>B12686861</t>
  </si>
  <si>
    <t>FUNDACIÓ GENERAL DE LA UNIVERSITAT JAUME I, FUNDACIÓ DE LA CV</t>
  </si>
  <si>
    <t>G12741088</t>
  </si>
  <si>
    <t xml:space="preserve">FUNDACION ISONOMIA </t>
  </si>
  <si>
    <t>G12576112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</si>
</sst>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4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color indexed="48"/>
      <name val="Verdana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5" fillId="35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6" fillId="34" borderId="10" xfId="0" applyNumberFormat="1" applyFont="1" applyFill="1" applyBorder="1" applyAlignment="1" applyProtection="1">
      <alignment horizontal="left" vertical="center" wrapText="1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/>
      <protection locked="0"/>
    </xf>
    <xf numFmtId="0" fontId="3" fillId="36" borderId="10" xfId="0" applyNumberFormat="1" applyFont="1" applyFill="1" applyBorder="1" applyAlignment="1" applyProtection="1">
      <alignment vertical="center" wrapText="1"/>
      <protection/>
    </xf>
    <xf numFmtId="0" fontId="3" fillId="37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/>
      <protection locked="0"/>
    </xf>
    <xf numFmtId="0" fontId="7" fillId="35" borderId="0" xfId="53" applyFont="1" applyFill="1" applyProtection="1">
      <alignment/>
      <protection/>
    </xf>
    <xf numFmtId="0" fontId="1" fillId="35" borderId="0" xfId="53" applyFill="1" applyProtection="1">
      <alignment/>
      <protection/>
    </xf>
    <xf numFmtId="0" fontId="0" fillId="35" borderId="0" xfId="53" applyFont="1" applyFill="1" applyProtection="1">
      <alignment/>
      <protection/>
    </xf>
    <xf numFmtId="0" fontId="0" fillId="35" borderId="0" xfId="52" applyFont="1" applyFill="1">
      <alignment/>
      <protection/>
    </xf>
    <xf numFmtId="0" fontId="0" fillId="35" borderId="0" xfId="0" applyFill="1" applyAlignment="1">
      <alignment/>
    </xf>
    <xf numFmtId="0" fontId="8" fillId="35" borderId="0" xfId="53" applyFont="1" applyFill="1" applyProtection="1">
      <alignment/>
      <protection/>
    </xf>
    <xf numFmtId="0" fontId="9" fillId="35" borderId="0" xfId="53" applyFont="1" applyFill="1" applyAlignment="1" applyProtection="1">
      <alignment horizontal="right"/>
      <protection locked="0"/>
    </xf>
    <xf numFmtId="0" fontId="0" fillId="35" borderId="0" xfId="53" applyFont="1" applyFill="1" applyAlignment="1" applyProtection="1">
      <alignment horizontal="center"/>
      <protection/>
    </xf>
    <xf numFmtId="0" fontId="1" fillId="35" borderId="0" xfId="53" applyFill="1" applyAlignment="1" applyProtection="1">
      <alignment horizontal="center"/>
      <protection/>
    </xf>
    <xf numFmtId="0" fontId="1" fillId="35" borderId="0" xfId="53" applyFont="1" applyFill="1" applyProtection="1">
      <alignment/>
      <protection/>
    </xf>
    <xf numFmtId="0" fontId="0" fillId="35" borderId="0" xfId="53" applyFont="1" applyFill="1" applyAlignment="1" applyProtection="1">
      <alignment horizontal="center"/>
      <protection hidden="1"/>
    </xf>
    <xf numFmtId="0" fontId="0" fillId="35" borderId="0" xfId="53" applyFont="1" applyFill="1" applyAlignment="1" applyProtection="1">
      <alignment/>
      <protection/>
    </xf>
    <xf numFmtId="0" fontId="10" fillId="35" borderId="0" xfId="52" applyFont="1" applyFill="1" applyProtection="1">
      <alignment/>
      <protection/>
    </xf>
    <xf numFmtId="0" fontId="0" fillId="35" borderId="0" xfId="52" applyFill="1" applyProtection="1">
      <alignment/>
      <protection/>
    </xf>
    <xf numFmtId="0" fontId="0" fillId="35" borderId="0" xfId="52" applyFont="1" applyFill="1" applyProtection="1">
      <alignment/>
      <protection/>
    </xf>
    <xf numFmtId="0" fontId="12" fillId="35" borderId="0" xfId="53" applyFont="1" applyFill="1" applyProtection="1">
      <alignment/>
      <protection/>
    </xf>
    <xf numFmtId="4" fontId="4" fillId="38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4" fillId="39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NumberFormat="1" applyFont="1" applyFill="1" applyBorder="1" applyAlignment="1" applyProtection="1">
      <alignment horizontal="left" vertical="center"/>
      <protection locked="0"/>
    </xf>
    <xf numFmtId="0" fontId="4" fillId="40" borderId="10" xfId="0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2" fillId="41" borderId="0" xfId="0" applyNumberFormat="1" applyFont="1" applyFill="1" applyBorder="1" applyAlignment="1" applyProtection="1">
      <alignment horizontal="right" vertical="center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35" borderId="12" xfId="53" applyFont="1" applyFill="1" applyBorder="1" applyAlignment="1" applyProtection="1">
      <alignment horizontal="center"/>
      <protection/>
    </xf>
    <xf numFmtId="0" fontId="11" fillId="35" borderId="13" xfId="53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_F_2014_00_0000_CV_PMP_plantilla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8</xdr:row>
      <xdr:rowOff>171450</xdr:rowOff>
    </xdr:from>
    <xdr:to>
      <xdr:col>6</xdr:col>
      <xdr:colOff>238125</xdr:colOff>
      <xdr:row>11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933575"/>
          <a:ext cx="2724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552450</xdr:colOff>
      <xdr:row>8</xdr:row>
      <xdr:rowOff>180975</xdr:rowOff>
    </xdr:from>
    <xdr:to>
      <xdr:col>11</xdr:col>
      <xdr:colOff>552450</xdr:colOff>
      <xdr:row>11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94310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31">
      <selection activeCell="C17" sqref="C17"/>
    </sheetView>
  </sheetViews>
  <sheetFormatPr defaultColWidth="11.421875" defaultRowHeight="15"/>
  <cols>
    <col min="2" max="2" width="57.140625" style="0" customWidth="1"/>
    <col min="3" max="6" width="21.00390625" style="0" customWidth="1"/>
  </cols>
  <sheetData>
    <row r="1" spans="1:6" ht="39.75" customHeight="1">
      <c r="A1" s="33" t="s">
        <v>0</v>
      </c>
      <c r="B1" s="33"/>
      <c r="C1" s="33"/>
      <c r="D1" s="33"/>
      <c r="E1" s="33"/>
      <c r="F1" s="33"/>
    </row>
    <row r="2" spans="1:6" ht="19.5" customHeight="1">
      <c r="A2" s="34"/>
      <c r="B2" s="34"/>
      <c r="C2" s="34"/>
      <c r="D2" s="34"/>
      <c r="E2" s="34"/>
      <c r="F2" s="34"/>
    </row>
    <row r="3" spans="1:6" ht="19.5" customHeight="1">
      <c r="A3" s="34"/>
      <c r="B3" s="34"/>
      <c r="C3" s="34"/>
      <c r="D3" s="34"/>
      <c r="E3" s="34"/>
      <c r="F3" s="34"/>
    </row>
    <row r="4" spans="1:6" ht="19.5" customHeight="1">
      <c r="A4" s="35" t="s">
        <v>1</v>
      </c>
      <c r="B4" s="35"/>
      <c r="C4" s="35"/>
      <c r="D4" s="35"/>
      <c r="E4" s="35"/>
      <c r="F4" s="35"/>
    </row>
    <row r="5" spans="1:6" ht="33.75">
      <c r="A5" s="2" t="s">
        <v>2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1:6" ht="15">
      <c r="A6" s="1" t="s">
        <v>7</v>
      </c>
      <c r="B6" s="1" t="s">
        <v>8</v>
      </c>
      <c r="C6" s="28">
        <v>32434.84</v>
      </c>
      <c r="D6" s="28" t="s">
        <v>538</v>
      </c>
      <c r="E6" s="28" t="s">
        <v>538</v>
      </c>
      <c r="F6" s="28">
        <f aca="true" t="shared" si="0" ref="F6:F64">C6</f>
        <v>32434.84</v>
      </c>
    </row>
    <row r="7" spans="1:6" ht="15">
      <c r="A7" s="4" t="s">
        <v>9</v>
      </c>
      <c r="B7" s="4" t="s">
        <v>10</v>
      </c>
      <c r="C7" s="5">
        <v>4199.25</v>
      </c>
      <c r="D7" s="29" t="s">
        <v>538</v>
      </c>
      <c r="E7" s="29" t="s">
        <v>538</v>
      </c>
      <c r="F7" s="5">
        <f t="shared" si="0"/>
        <v>4199.25</v>
      </c>
    </row>
    <row r="8" spans="1:6" ht="15">
      <c r="A8" s="1" t="s">
        <v>11</v>
      </c>
      <c r="B8" s="1" t="s">
        <v>12</v>
      </c>
      <c r="C8" s="28">
        <v>7851.81</v>
      </c>
      <c r="D8" s="28" t="s">
        <v>538</v>
      </c>
      <c r="E8" s="28" t="s">
        <v>538</v>
      </c>
      <c r="F8" s="28">
        <f t="shared" si="0"/>
        <v>7851.81</v>
      </c>
    </row>
    <row r="9" spans="1:6" ht="15">
      <c r="A9" s="1" t="s">
        <v>13</v>
      </c>
      <c r="B9" s="1" t="s">
        <v>14</v>
      </c>
      <c r="C9" s="28">
        <f>SUM(C10:C11)</f>
        <v>935.48</v>
      </c>
      <c r="D9" s="28" t="s">
        <v>538</v>
      </c>
      <c r="E9" s="28" t="s">
        <v>538</v>
      </c>
      <c r="F9" s="28">
        <f t="shared" si="0"/>
        <v>935.48</v>
      </c>
    </row>
    <row r="10" spans="1:6" ht="15">
      <c r="A10" s="4" t="s">
        <v>15</v>
      </c>
      <c r="B10" s="4" t="s">
        <v>16</v>
      </c>
      <c r="C10" s="5">
        <v>934.75</v>
      </c>
      <c r="D10" s="29" t="s">
        <v>538</v>
      </c>
      <c r="E10" s="29" t="s">
        <v>538</v>
      </c>
      <c r="F10" s="5">
        <f t="shared" si="0"/>
        <v>934.75</v>
      </c>
    </row>
    <row r="11" spans="1:6" ht="15">
      <c r="A11" s="4" t="s">
        <v>17</v>
      </c>
      <c r="B11" s="4" t="s">
        <v>18</v>
      </c>
      <c r="C11" s="5">
        <v>0.73</v>
      </c>
      <c r="D11" s="29" t="s">
        <v>538</v>
      </c>
      <c r="E11" s="29" t="s">
        <v>538</v>
      </c>
      <c r="F11" s="5">
        <f t="shared" si="0"/>
        <v>0.73</v>
      </c>
    </row>
    <row r="12" spans="1:6" ht="15">
      <c r="A12" s="1" t="s">
        <v>19</v>
      </c>
      <c r="B12" s="1" t="s">
        <v>20</v>
      </c>
      <c r="C12" s="28">
        <f>SUM(C13,C29)</f>
        <v>1061.65</v>
      </c>
      <c r="D12" s="28" t="s">
        <v>538</v>
      </c>
      <c r="E12" s="28" t="s">
        <v>538</v>
      </c>
      <c r="F12" s="28">
        <f t="shared" si="0"/>
        <v>1061.65</v>
      </c>
    </row>
    <row r="13" spans="1:6" ht="15">
      <c r="A13" s="4" t="s">
        <v>21</v>
      </c>
      <c r="B13" s="4" t="s">
        <v>22</v>
      </c>
      <c r="C13" s="5">
        <f>SUM(C14:C20,C25:C28)</f>
        <v>244.42</v>
      </c>
      <c r="D13" s="29" t="s">
        <v>538</v>
      </c>
      <c r="E13" s="29" t="s">
        <v>538</v>
      </c>
      <c r="F13" s="5">
        <f t="shared" si="0"/>
        <v>244.42</v>
      </c>
    </row>
    <row r="14" spans="1:6" ht="15">
      <c r="A14" s="4"/>
      <c r="B14" s="4" t="s">
        <v>23</v>
      </c>
      <c r="C14" s="5" t="s">
        <v>538</v>
      </c>
      <c r="D14" s="29" t="s">
        <v>538</v>
      </c>
      <c r="E14" s="29" t="s">
        <v>538</v>
      </c>
      <c r="F14" s="5">
        <f t="shared" si="0"/>
      </c>
    </row>
    <row r="15" spans="1:6" ht="22.5">
      <c r="A15" s="4"/>
      <c r="B15" s="4" t="s">
        <v>24</v>
      </c>
      <c r="C15" s="5" t="s">
        <v>538</v>
      </c>
      <c r="D15" s="29" t="s">
        <v>538</v>
      </c>
      <c r="E15" s="29" t="s">
        <v>538</v>
      </c>
      <c r="F15" s="5">
        <f t="shared" si="0"/>
      </c>
    </row>
    <row r="16" spans="1:6" ht="15">
      <c r="A16" s="4"/>
      <c r="B16" s="4" t="s">
        <v>25</v>
      </c>
      <c r="C16" s="5" t="s">
        <v>538</v>
      </c>
      <c r="D16" s="29" t="s">
        <v>538</v>
      </c>
      <c r="E16" s="29" t="s">
        <v>538</v>
      </c>
      <c r="F16" s="5">
        <f t="shared" si="0"/>
      </c>
    </row>
    <row r="17" spans="1:6" ht="15">
      <c r="A17" s="4"/>
      <c r="B17" s="4" t="s">
        <v>26</v>
      </c>
      <c r="C17" s="5" t="s">
        <v>538</v>
      </c>
      <c r="D17" s="29" t="s">
        <v>538</v>
      </c>
      <c r="E17" s="29" t="s">
        <v>538</v>
      </c>
      <c r="F17" s="5">
        <f t="shared" si="0"/>
      </c>
    </row>
    <row r="18" spans="1:6" ht="22.5">
      <c r="A18" s="4"/>
      <c r="B18" s="4" t="s">
        <v>27</v>
      </c>
      <c r="C18" s="5" t="s">
        <v>538</v>
      </c>
      <c r="D18" s="29" t="s">
        <v>538</v>
      </c>
      <c r="E18" s="29" t="s">
        <v>538</v>
      </c>
      <c r="F18" s="5">
        <f t="shared" si="0"/>
      </c>
    </row>
    <row r="19" spans="1:6" ht="15">
      <c r="A19" s="4"/>
      <c r="B19" s="4" t="s">
        <v>28</v>
      </c>
      <c r="C19" s="5" t="s">
        <v>538</v>
      </c>
      <c r="D19" s="29" t="s">
        <v>538</v>
      </c>
      <c r="E19" s="29" t="s">
        <v>538</v>
      </c>
      <c r="F19" s="5">
        <f t="shared" si="0"/>
      </c>
    </row>
    <row r="20" spans="1:6" ht="15">
      <c r="A20" s="4"/>
      <c r="B20" s="4" t="s">
        <v>29</v>
      </c>
      <c r="C20" s="5">
        <f>SUM(C21:C24)</f>
        <v>244.42</v>
      </c>
      <c r="D20" s="29" t="s">
        <v>538</v>
      </c>
      <c r="E20" s="29" t="s">
        <v>538</v>
      </c>
      <c r="F20" s="5">
        <f t="shared" si="0"/>
        <v>244.42</v>
      </c>
    </row>
    <row r="21" spans="1:6" ht="15">
      <c r="A21" s="4"/>
      <c r="B21" s="4" t="s">
        <v>30</v>
      </c>
      <c r="C21" s="5" t="s">
        <v>538</v>
      </c>
      <c r="D21" s="29" t="s">
        <v>538</v>
      </c>
      <c r="E21" s="29" t="s">
        <v>538</v>
      </c>
      <c r="F21" s="5">
        <f t="shared" si="0"/>
      </c>
    </row>
    <row r="22" spans="1:6" ht="15">
      <c r="A22" s="4"/>
      <c r="B22" s="4" t="s">
        <v>31</v>
      </c>
      <c r="C22" s="5">
        <v>216.26</v>
      </c>
      <c r="D22" s="29" t="s">
        <v>538</v>
      </c>
      <c r="E22" s="29" t="s">
        <v>538</v>
      </c>
      <c r="F22" s="5">
        <f t="shared" si="0"/>
        <v>216.26</v>
      </c>
    </row>
    <row r="23" spans="1:6" ht="15">
      <c r="A23" s="4"/>
      <c r="B23" s="4" t="s">
        <v>32</v>
      </c>
      <c r="C23" s="5">
        <v>28.16</v>
      </c>
      <c r="D23" s="29" t="s">
        <v>538</v>
      </c>
      <c r="E23" s="29" t="s">
        <v>538</v>
      </c>
      <c r="F23" s="5">
        <f t="shared" si="0"/>
        <v>28.16</v>
      </c>
    </row>
    <row r="24" spans="1:6" ht="15">
      <c r="A24" s="4"/>
      <c r="B24" s="4" t="s">
        <v>33</v>
      </c>
      <c r="C24" s="5" t="s">
        <v>538</v>
      </c>
      <c r="D24" s="29" t="s">
        <v>538</v>
      </c>
      <c r="E24" s="29" t="s">
        <v>538</v>
      </c>
      <c r="F24" s="5">
        <f t="shared" si="0"/>
      </c>
    </row>
    <row r="25" spans="1:6" ht="15">
      <c r="A25" s="4"/>
      <c r="B25" s="4" t="s">
        <v>34</v>
      </c>
      <c r="C25" s="5" t="s">
        <v>538</v>
      </c>
      <c r="D25" s="29" t="s">
        <v>538</v>
      </c>
      <c r="E25" s="29" t="s">
        <v>538</v>
      </c>
      <c r="F25" s="5">
        <f t="shared" si="0"/>
      </c>
    </row>
    <row r="26" spans="1:6" ht="22.5">
      <c r="A26" s="4"/>
      <c r="B26" s="4" t="s">
        <v>35</v>
      </c>
      <c r="C26" s="5" t="s">
        <v>538</v>
      </c>
      <c r="D26" s="29" t="s">
        <v>538</v>
      </c>
      <c r="E26" s="29" t="s">
        <v>538</v>
      </c>
      <c r="F26" s="5">
        <f t="shared" si="0"/>
      </c>
    </row>
    <row r="27" spans="1:6" ht="15">
      <c r="A27" s="4"/>
      <c r="B27" s="4" t="s">
        <v>36</v>
      </c>
      <c r="C27" s="5" t="s">
        <v>538</v>
      </c>
      <c r="D27" s="29" t="s">
        <v>538</v>
      </c>
      <c r="E27" s="29" t="s">
        <v>538</v>
      </c>
      <c r="F27" s="5">
        <f t="shared" si="0"/>
      </c>
    </row>
    <row r="28" spans="1:6" ht="15">
      <c r="A28" s="4"/>
      <c r="B28" s="4" t="s">
        <v>37</v>
      </c>
      <c r="C28" s="5"/>
      <c r="D28" s="29" t="s">
        <v>538</v>
      </c>
      <c r="E28" s="29" t="s">
        <v>538</v>
      </c>
      <c r="F28" s="5">
        <f t="shared" si="0"/>
        <v>0</v>
      </c>
    </row>
    <row r="29" spans="1:6" ht="15">
      <c r="A29" s="4" t="s">
        <v>38</v>
      </c>
      <c r="B29" s="4" t="s">
        <v>39</v>
      </c>
      <c r="C29" s="5">
        <f>SUM(C30:C31)</f>
        <v>817.23</v>
      </c>
      <c r="D29" s="29" t="s">
        <v>538</v>
      </c>
      <c r="E29" s="29" t="s">
        <v>538</v>
      </c>
      <c r="F29" s="5">
        <f t="shared" si="0"/>
        <v>817.23</v>
      </c>
    </row>
    <row r="30" spans="1:6" ht="15">
      <c r="A30" s="4"/>
      <c r="B30" s="4" t="s">
        <v>40</v>
      </c>
      <c r="C30" s="5" t="s">
        <v>538</v>
      </c>
      <c r="D30" s="29" t="s">
        <v>538</v>
      </c>
      <c r="E30" s="29" t="s">
        <v>538</v>
      </c>
      <c r="F30" s="5">
        <f t="shared" si="0"/>
      </c>
    </row>
    <row r="31" spans="1:6" ht="15">
      <c r="A31" s="4"/>
      <c r="B31" s="4" t="s">
        <v>41</v>
      </c>
      <c r="C31" s="5">
        <v>817.23</v>
      </c>
      <c r="D31" s="29" t="s">
        <v>538</v>
      </c>
      <c r="E31" s="29" t="s">
        <v>538</v>
      </c>
      <c r="F31" s="5">
        <f t="shared" si="0"/>
        <v>817.23</v>
      </c>
    </row>
    <row r="32" spans="1:6" ht="15">
      <c r="A32" s="1" t="s">
        <v>42</v>
      </c>
      <c r="B32" s="1" t="s">
        <v>43</v>
      </c>
      <c r="C32" s="28">
        <v>0</v>
      </c>
      <c r="D32" s="28" t="s">
        <v>538</v>
      </c>
      <c r="E32" s="28" t="s">
        <v>538</v>
      </c>
      <c r="F32" s="28">
        <f t="shared" si="0"/>
        <v>0</v>
      </c>
    </row>
    <row r="33" spans="1:6" ht="15">
      <c r="A33" s="1" t="s">
        <v>44</v>
      </c>
      <c r="B33" s="1" t="s">
        <v>45</v>
      </c>
      <c r="C33" s="28">
        <f>SUM(C34:C38)</f>
        <v>649.25</v>
      </c>
      <c r="D33" s="28" t="s">
        <v>538</v>
      </c>
      <c r="E33" s="28" t="s">
        <v>538</v>
      </c>
      <c r="F33" s="28">
        <f t="shared" si="0"/>
        <v>649.25</v>
      </c>
    </row>
    <row r="34" spans="1:6" ht="15">
      <c r="A34" s="4" t="s">
        <v>46</v>
      </c>
      <c r="B34" s="4" t="s">
        <v>47</v>
      </c>
      <c r="C34" s="5" t="s">
        <v>538</v>
      </c>
      <c r="D34" s="29" t="s">
        <v>538</v>
      </c>
      <c r="E34" s="29" t="s">
        <v>538</v>
      </c>
      <c r="F34" s="5">
        <f t="shared" si="0"/>
      </c>
    </row>
    <row r="35" spans="1:6" ht="15">
      <c r="A35" s="4" t="s">
        <v>48</v>
      </c>
      <c r="B35" s="4" t="s">
        <v>49</v>
      </c>
      <c r="C35" s="5">
        <v>70.25</v>
      </c>
      <c r="D35" s="29" t="s">
        <v>538</v>
      </c>
      <c r="E35" s="29" t="s">
        <v>538</v>
      </c>
      <c r="F35" s="5">
        <f t="shared" si="0"/>
        <v>70.25</v>
      </c>
    </row>
    <row r="36" spans="1:6" ht="22.5">
      <c r="A36" s="4" t="s">
        <v>50</v>
      </c>
      <c r="B36" s="4" t="s">
        <v>51</v>
      </c>
      <c r="C36" s="5" t="s">
        <v>538</v>
      </c>
      <c r="D36" s="29" t="s">
        <v>538</v>
      </c>
      <c r="E36" s="29" t="s">
        <v>538</v>
      </c>
      <c r="F36" s="5">
        <f t="shared" si="0"/>
      </c>
    </row>
    <row r="37" spans="1:6" ht="22.5">
      <c r="A37" s="4" t="s">
        <v>52</v>
      </c>
      <c r="B37" s="4" t="s">
        <v>53</v>
      </c>
      <c r="C37" s="5" t="s">
        <v>538</v>
      </c>
      <c r="D37" s="29" t="s">
        <v>538</v>
      </c>
      <c r="E37" s="29" t="s">
        <v>538</v>
      </c>
      <c r="F37" s="5">
        <f t="shared" si="0"/>
      </c>
    </row>
    <row r="38" spans="1:6" ht="15">
      <c r="A38" s="4" t="s">
        <v>54</v>
      </c>
      <c r="B38" s="4" t="s">
        <v>55</v>
      </c>
      <c r="C38" s="5">
        <v>579</v>
      </c>
      <c r="D38" s="29" t="s">
        <v>538</v>
      </c>
      <c r="E38" s="29" t="s">
        <v>538</v>
      </c>
      <c r="F38" s="5">
        <f t="shared" si="0"/>
        <v>579</v>
      </c>
    </row>
    <row r="39" spans="1:6" ht="15">
      <c r="A39" s="1" t="s">
        <v>56</v>
      </c>
      <c r="B39" s="1" t="s">
        <v>57</v>
      </c>
      <c r="C39" s="28">
        <f>SUM(C40,C56)</f>
        <v>0</v>
      </c>
      <c r="D39" s="28" t="s">
        <v>538</v>
      </c>
      <c r="E39" s="28" t="s">
        <v>538</v>
      </c>
      <c r="F39" s="28">
        <f t="shared" si="0"/>
        <v>0</v>
      </c>
    </row>
    <row r="40" spans="1:6" ht="15">
      <c r="A40" s="4" t="s">
        <v>58</v>
      </c>
      <c r="B40" s="4" t="s">
        <v>22</v>
      </c>
      <c r="C40" s="5">
        <f>SUM(C41:C47,C52:C55)</f>
        <v>0</v>
      </c>
      <c r="D40" s="29" t="s">
        <v>538</v>
      </c>
      <c r="E40" s="29" t="s">
        <v>538</v>
      </c>
      <c r="F40" s="5">
        <f t="shared" si="0"/>
        <v>0</v>
      </c>
    </row>
    <row r="41" spans="1:6" ht="15">
      <c r="A41" s="4"/>
      <c r="B41" s="4" t="s">
        <v>23</v>
      </c>
      <c r="C41" s="5" t="s">
        <v>538</v>
      </c>
      <c r="D41" s="29" t="s">
        <v>538</v>
      </c>
      <c r="E41" s="29" t="s">
        <v>538</v>
      </c>
      <c r="F41" s="5">
        <f t="shared" si="0"/>
      </c>
    </row>
    <row r="42" spans="1:6" ht="22.5">
      <c r="A42" s="4"/>
      <c r="B42" s="4" t="s">
        <v>24</v>
      </c>
      <c r="C42" s="5" t="s">
        <v>538</v>
      </c>
      <c r="D42" s="29" t="s">
        <v>538</v>
      </c>
      <c r="E42" s="29" t="s">
        <v>538</v>
      </c>
      <c r="F42" s="5">
        <f t="shared" si="0"/>
      </c>
    </row>
    <row r="43" spans="1:6" ht="15">
      <c r="A43" s="4"/>
      <c r="B43" s="4" t="s">
        <v>25</v>
      </c>
      <c r="C43" s="5" t="s">
        <v>538</v>
      </c>
      <c r="D43" s="29" t="s">
        <v>538</v>
      </c>
      <c r="E43" s="29" t="s">
        <v>538</v>
      </c>
      <c r="F43" s="5">
        <f t="shared" si="0"/>
      </c>
    </row>
    <row r="44" spans="1:6" ht="15">
      <c r="A44" s="4"/>
      <c r="B44" s="4" t="s">
        <v>26</v>
      </c>
      <c r="C44" s="5" t="s">
        <v>538</v>
      </c>
      <c r="D44" s="29" t="s">
        <v>538</v>
      </c>
      <c r="E44" s="29" t="s">
        <v>538</v>
      </c>
      <c r="F44" s="5">
        <f t="shared" si="0"/>
      </c>
    </row>
    <row r="45" spans="1:6" ht="22.5">
      <c r="A45" s="4"/>
      <c r="B45" s="4" t="s">
        <v>27</v>
      </c>
      <c r="C45" s="5" t="s">
        <v>538</v>
      </c>
      <c r="D45" s="29" t="s">
        <v>538</v>
      </c>
      <c r="E45" s="29" t="s">
        <v>538</v>
      </c>
      <c r="F45" s="5">
        <f t="shared" si="0"/>
      </c>
    </row>
    <row r="46" spans="1:6" ht="15">
      <c r="A46" s="4"/>
      <c r="B46" s="4" t="s">
        <v>28</v>
      </c>
      <c r="C46" s="5" t="s">
        <v>538</v>
      </c>
      <c r="D46" s="29" t="s">
        <v>538</v>
      </c>
      <c r="E46" s="29" t="s">
        <v>538</v>
      </c>
      <c r="F46" s="5">
        <f t="shared" si="0"/>
      </c>
    </row>
    <row r="47" spans="1:6" ht="15">
      <c r="A47" s="4"/>
      <c r="B47" s="4" t="s">
        <v>29</v>
      </c>
      <c r="C47" s="5">
        <f>SUM(C48:C51)</f>
        <v>0</v>
      </c>
      <c r="D47" s="29" t="s">
        <v>538</v>
      </c>
      <c r="E47" s="29" t="s">
        <v>538</v>
      </c>
      <c r="F47" s="5">
        <f t="shared" si="0"/>
        <v>0</v>
      </c>
    </row>
    <row r="48" spans="1:6" ht="15">
      <c r="A48" s="4"/>
      <c r="B48" s="4" t="s">
        <v>30</v>
      </c>
      <c r="C48" s="5" t="s">
        <v>538</v>
      </c>
      <c r="D48" s="29" t="s">
        <v>538</v>
      </c>
      <c r="E48" s="29" t="s">
        <v>538</v>
      </c>
      <c r="F48" s="5">
        <f t="shared" si="0"/>
      </c>
    </row>
    <row r="49" spans="1:6" ht="15">
      <c r="A49" s="4"/>
      <c r="B49" s="4" t="s">
        <v>31</v>
      </c>
      <c r="C49" s="5" t="s">
        <v>538</v>
      </c>
      <c r="D49" s="29" t="s">
        <v>538</v>
      </c>
      <c r="E49" s="29" t="s">
        <v>538</v>
      </c>
      <c r="F49" s="5">
        <f t="shared" si="0"/>
      </c>
    </row>
    <row r="50" spans="1:6" ht="15">
      <c r="A50" s="4"/>
      <c r="B50" s="4" t="s">
        <v>32</v>
      </c>
      <c r="C50" s="5" t="s">
        <v>538</v>
      </c>
      <c r="D50" s="29" t="s">
        <v>538</v>
      </c>
      <c r="E50" s="29" t="s">
        <v>538</v>
      </c>
      <c r="F50" s="5">
        <f t="shared" si="0"/>
      </c>
    </row>
    <row r="51" spans="1:6" ht="15">
      <c r="A51" s="4"/>
      <c r="B51" s="4" t="s">
        <v>33</v>
      </c>
      <c r="C51" s="5" t="s">
        <v>538</v>
      </c>
      <c r="D51" s="29" t="s">
        <v>538</v>
      </c>
      <c r="E51" s="29" t="s">
        <v>538</v>
      </c>
      <c r="F51" s="5">
        <f t="shared" si="0"/>
      </c>
    </row>
    <row r="52" spans="1:6" ht="15">
      <c r="A52" s="4"/>
      <c r="B52" s="4" t="s">
        <v>34</v>
      </c>
      <c r="C52" s="5" t="s">
        <v>538</v>
      </c>
      <c r="D52" s="29" t="s">
        <v>538</v>
      </c>
      <c r="E52" s="29" t="s">
        <v>538</v>
      </c>
      <c r="F52" s="5">
        <f t="shared" si="0"/>
      </c>
    </row>
    <row r="53" spans="1:6" ht="22.5">
      <c r="A53" s="4"/>
      <c r="B53" s="4" t="s">
        <v>35</v>
      </c>
      <c r="C53" s="5" t="s">
        <v>538</v>
      </c>
      <c r="D53" s="29" t="s">
        <v>538</v>
      </c>
      <c r="E53" s="29" t="s">
        <v>538</v>
      </c>
      <c r="F53" s="5">
        <f t="shared" si="0"/>
      </c>
    </row>
    <row r="54" spans="1:6" ht="15">
      <c r="A54" s="4"/>
      <c r="B54" s="4" t="s">
        <v>36</v>
      </c>
      <c r="C54" s="5" t="s">
        <v>538</v>
      </c>
      <c r="D54" s="29" t="s">
        <v>538</v>
      </c>
      <c r="E54" s="29" t="s">
        <v>538</v>
      </c>
      <c r="F54" s="5">
        <f t="shared" si="0"/>
      </c>
    </row>
    <row r="55" spans="1:6" ht="15">
      <c r="A55" s="4"/>
      <c r="B55" s="4" t="s">
        <v>37</v>
      </c>
      <c r="C55" s="5" t="s">
        <v>538</v>
      </c>
      <c r="D55" s="29" t="s">
        <v>538</v>
      </c>
      <c r="E55" s="29" t="s">
        <v>538</v>
      </c>
      <c r="F55" s="5">
        <f t="shared" si="0"/>
      </c>
    </row>
    <row r="56" spans="1:6" ht="15">
      <c r="A56" s="4" t="s">
        <v>59</v>
      </c>
      <c r="B56" s="4" t="s">
        <v>39</v>
      </c>
      <c r="C56" s="5">
        <f>SUM(C57:C58)</f>
        <v>0</v>
      </c>
      <c r="D56" s="29" t="s">
        <v>538</v>
      </c>
      <c r="E56" s="29" t="s">
        <v>538</v>
      </c>
      <c r="F56" s="5">
        <f t="shared" si="0"/>
        <v>0</v>
      </c>
    </row>
    <row r="57" spans="1:6" ht="15">
      <c r="A57" s="4"/>
      <c r="B57" s="4" t="s">
        <v>40</v>
      </c>
      <c r="C57" s="5" t="s">
        <v>538</v>
      </c>
      <c r="D57" s="29" t="s">
        <v>538</v>
      </c>
      <c r="E57" s="29" t="s">
        <v>538</v>
      </c>
      <c r="F57" s="5">
        <f t="shared" si="0"/>
      </c>
    </row>
    <row r="58" spans="1:6" ht="15">
      <c r="A58" s="4"/>
      <c r="B58" s="4" t="s">
        <v>41</v>
      </c>
      <c r="C58" s="5" t="s">
        <v>538</v>
      </c>
      <c r="D58" s="29" t="s">
        <v>538</v>
      </c>
      <c r="E58" s="29" t="s">
        <v>538</v>
      </c>
      <c r="F58" s="5">
        <f t="shared" si="0"/>
      </c>
    </row>
    <row r="59" spans="1:6" ht="15">
      <c r="A59" s="6"/>
      <c r="B59" s="6" t="s">
        <v>60</v>
      </c>
      <c r="C59" s="30">
        <f>SUM(C39,C33,C32,C12,C9,C8,C6)</f>
        <v>42933.03</v>
      </c>
      <c r="D59" s="30" t="s">
        <v>538</v>
      </c>
      <c r="E59" s="30" t="s">
        <v>538</v>
      </c>
      <c r="F59" s="30">
        <f t="shared" si="0"/>
        <v>42933.03</v>
      </c>
    </row>
    <row r="60" spans="1:6" ht="15">
      <c r="A60" s="1" t="s">
        <v>61</v>
      </c>
      <c r="B60" s="1" t="s">
        <v>62</v>
      </c>
      <c r="C60" s="28">
        <f>SUM(C61:C62)</f>
        <v>0</v>
      </c>
      <c r="D60" s="28" t="s">
        <v>538</v>
      </c>
      <c r="E60" s="28" t="s">
        <v>538</v>
      </c>
      <c r="F60" s="28">
        <f t="shared" si="0"/>
        <v>0</v>
      </c>
    </row>
    <row r="61" spans="1:6" ht="15">
      <c r="A61" s="4" t="s">
        <v>63</v>
      </c>
      <c r="B61" s="4" t="s">
        <v>64</v>
      </c>
      <c r="C61" s="5" t="s">
        <v>538</v>
      </c>
      <c r="D61" s="29" t="s">
        <v>538</v>
      </c>
      <c r="E61" s="29" t="s">
        <v>538</v>
      </c>
      <c r="F61" s="5">
        <f t="shared" si="0"/>
      </c>
    </row>
    <row r="62" spans="1:6" ht="15">
      <c r="A62" s="4" t="s">
        <v>65</v>
      </c>
      <c r="B62" s="4" t="s">
        <v>66</v>
      </c>
      <c r="C62" s="5" t="s">
        <v>538</v>
      </c>
      <c r="D62" s="29" t="s">
        <v>538</v>
      </c>
      <c r="E62" s="29" t="s">
        <v>538</v>
      </c>
      <c r="F62" s="5">
        <f t="shared" si="0"/>
      </c>
    </row>
    <row r="63" spans="1:6" ht="15">
      <c r="A63" s="1" t="s">
        <v>67</v>
      </c>
      <c r="B63" s="1" t="s">
        <v>68</v>
      </c>
      <c r="C63" s="28">
        <v>3632.49</v>
      </c>
      <c r="D63" s="28" t="s">
        <v>538</v>
      </c>
      <c r="E63" s="28" t="s">
        <v>538</v>
      </c>
      <c r="F63" s="28">
        <f t="shared" si="0"/>
        <v>3632.49</v>
      </c>
    </row>
    <row r="64" spans="1:6" ht="15">
      <c r="A64" s="6"/>
      <c r="B64" s="6" t="s">
        <v>69</v>
      </c>
      <c r="C64" s="30">
        <f>SUM(C59,C60,C63)</f>
        <v>46565.52</v>
      </c>
      <c r="D64" s="30" t="s">
        <v>538</v>
      </c>
      <c r="E64" s="30" t="s">
        <v>538</v>
      </c>
      <c r="F64" s="30">
        <f t="shared" si="0"/>
        <v>46565.52</v>
      </c>
    </row>
  </sheetData>
  <sheetProtection sheet="1" objects="1" scenarios="1"/>
  <mergeCells count="4">
    <mergeCell ref="A1:F1"/>
    <mergeCell ref="A2:F2"/>
    <mergeCell ref="A3:F3"/>
    <mergeCell ref="A4:F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57.140625" style="0" customWidth="1"/>
    <col min="2" max="14" width="22.8515625" style="0" customWidth="1"/>
  </cols>
  <sheetData>
    <row r="1" spans="1:6" ht="39.75" customHeight="1">
      <c r="A1" s="33" t="s">
        <v>182</v>
      </c>
      <c r="B1" s="33"/>
      <c r="C1" s="33"/>
      <c r="D1" s="33"/>
      <c r="E1" s="33"/>
      <c r="F1" s="33"/>
    </row>
    <row r="2" spans="1:6" ht="19.5" customHeight="1">
      <c r="A2" s="34"/>
      <c r="B2" s="34"/>
      <c r="C2" s="34"/>
      <c r="D2" s="34"/>
      <c r="E2" s="34"/>
      <c r="F2" s="34"/>
    </row>
    <row r="3" spans="1:6" ht="19.5" customHeight="1">
      <c r="A3" s="34"/>
      <c r="B3" s="34"/>
      <c r="C3" s="34"/>
      <c r="D3" s="34"/>
      <c r="E3" s="34"/>
      <c r="F3" s="34"/>
    </row>
    <row r="4" spans="1:6" ht="19.5" customHeight="1">
      <c r="A4" s="35" t="s">
        <v>1</v>
      </c>
      <c r="B4" s="35"/>
      <c r="C4" s="35"/>
      <c r="D4" s="35"/>
      <c r="E4" s="35"/>
      <c r="F4" s="35"/>
    </row>
    <row r="5" spans="1:6" ht="23.25" customHeight="1">
      <c r="A5" s="36" t="s">
        <v>2</v>
      </c>
      <c r="B5" s="36" t="s">
        <v>183</v>
      </c>
      <c r="C5" s="2" t="s">
        <v>184</v>
      </c>
      <c r="D5" s="2" t="s">
        <v>185</v>
      </c>
      <c r="E5" s="2" t="s">
        <v>186</v>
      </c>
      <c r="F5" s="36" t="s">
        <v>187</v>
      </c>
    </row>
    <row r="6" spans="1:6" ht="22.5">
      <c r="A6" s="36"/>
      <c r="B6" s="36"/>
      <c r="C6" s="2" t="s">
        <v>188</v>
      </c>
      <c r="D6" s="2" t="s">
        <v>188</v>
      </c>
      <c r="E6" s="2" t="s">
        <v>188</v>
      </c>
      <c r="F6" s="36"/>
    </row>
    <row r="7" spans="1:6" ht="15">
      <c r="A7" s="36"/>
      <c r="B7" s="2" t="s">
        <v>189</v>
      </c>
      <c r="C7" s="2" t="s">
        <v>190</v>
      </c>
      <c r="D7" s="2" t="s">
        <v>191</v>
      </c>
      <c r="E7" s="2" t="s">
        <v>192</v>
      </c>
      <c r="F7" s="2" t="s">
        <v>193</v>
      </c>
    </row>
    <row r="8" spans="1:6" ht="15">
      <c r="A8" s="4" t="s">
        <v>194</v>
      </c>
      <c r="B8" s="5"/>
      <c r="C8" s="5"/>
      <c r="D8" s="5"/>
      <c r="E8" s="5"/>
      <c r="F8" s="5"/>
    </row>
    <row r="9" spans="1:6" ht="15">
      <c r="A9" s="4" t="s">
        <v>195</v>
      </c>
      <c r="B9" s="5"/>
      <c r="C9" s="5"/>
      <c r="D9" s="5"/>
      <c r="E9" s="5"/>
      <c r="F9" s="5"/>
    </row>
    <row r="10" spans="1:6" ht="15">
      <c r="A10" s="4" t="s">
        <v>196</v>
      </c>
      <c r="B10" s="5"/>
      <c r="C10" s="5"/>
      <c r="D10" s="5"/>
      <c r="E10" s="5"/>
      <c r="F10" s="5"/>
    </row>
    <row r="11" spans="1:6" ht="15">
      <c r="A11" s="4" t="s">
        <v>197</v>
      </c>
      <c r="B11" s="5"/>
      <c r="C11" s="5"/>
      <c r="D11" s="5"/>
      <c r="E11" s="5"/>
      <c r="F11" s="5"/>
    </row>
    <row r="12" spans="1:6" ht="15">
      <c r="A12" s="4" t="s">
        <v>198</v>
      </c>
      <c r="B12" s="5"/>
      <c r="C12" s="5"/>
      <c r="D12" s="5"/>
      <c r="E12" s="5"/>
      <c r="F12" s="5"/>
    </row>
    <row r="13" spans="1:6" ht="15">
      <c r="A13" s="4" t="s">
        <v>196</v>
      </c>
      <c r="B13" s="5"/>
      <c r="C13" s="5"/>
      <c r="D13" s="5"/>
      <c r="E13" s="5"/>
      <c r="F13" s="5"/>
    </row>
    <row r="14" spans="1:6" ht="15">
      <c r="A14" s="4" t="s">
        <v>197</v>
      </c>
      <c r="B14" s="5"/>
      <c r="C14" s="5"/>
      <c r="D14" s="5"/>
      <c r="E14" s="5"/>
      <c r="F14" s="5"/>
    </row>
    <row r="15" spans="1:6" ht="15">
      <c r="A15" s="1" t="s">
        <v>69</v>
      </c>
      <c r="B15" s="3"/>
      <c r="C15" s="3"/>
      <c r="D15" s="3"/>
      <c r="E15" s="3"/>
      <c r="F15" s="3"/>
    </row>
    <row r="16" spans="1:6" ht="15">
      <c r="A16" s="4" t="s">
        <v>199</v>
      </c>
      <c r="B16" s="29" t="s">
        <v>538</v>
      </c>
      <c r="C16" s="29" t="s">
        <v>538</v>
      </c>
      <c r="D16" s="29" t="s">
        <v>538</v>
      </c>
      <c r="E16" s="29" t="s">
        <v>538</v>
      </c>
      <c r="F16" s="29" t="s">
        <v>538</v>
      </c>
    </row>
    <row r="17" spans="1:6" ht="15">
      <c r="A17" s="4" t="s">
        <v>200</v>
      </c>
      <c r="B17" s="5">
        <f>B18</f>
        <v>3923.29</v>
      </c>
      <c r="C17" s="5">
        <f>C18</f>
        <v>3642.49</v>
      </c>
      <c r="D17" s="5">
        <f>D18</f>
        <v>0</v>
      </c>
      <c r="E17" s="5">
        <f>E18</f>
        <v>-3642.49</v>
      </c>
      <c r="F17" s="5">
        <f>F18</f>
        <v>280.8000000000002</v>
      </c>
    </row>
    <row r="18" spans="1:6" ht="15">
      <c r="A18" s="4" t="s">
        <v>196</v>
      </c>
      <c r="B18" s="5">
        <v>3923.29</v>
      </c>
      <c r="C18" s="5">
        <v>3642.49</v>
      </c>
      <c r="D18" s="5">
        <v>0</v>
      </c>
      <c r="E18" s="5">
        <f>D18-C18</f>
        <v>-3642.49</v>
      </c>
      <c r="F18" s="5">
        <f>B18+E18</f>
        <v>280.8000000000002</v>
      </c>
    </row>
    <row r="19" spans="1:6" ht="15">
      <c r="A19" s="4" t="s">
        <v>197</v>
      </c>
      <c r="B19" s="5" t="s">
        <v>538</v>
      </c>
      <c r="C19" s="5" t="s">
        <v>538</v>
      </c>
      <c r="D19" s="5" t="s">
        <v>538</v>
      </c>
      <c r="E19" s="5" t="s">
        <v>538</v>
      </c>
      <c r="F19" s="5" t="s">
        <v>538</v>
      </c>
    </row>
    <row r="20" spans="1:6" ht="15">
      <c r="A20" s="4" t="s">
        <v>201</v>
      </c>
      <c r="B20" s="5">
        <f>B21</f>
        <v>53342.97</v>
      </c>
      <c r="C20" s="5">
        <f>C21</f>
        <v>0</v>
      </c>
      <c r="D20" s="5">
        <f>D21</f>
        <v>550.17</v>
      </c>
      <c r="E20" s="5">
        <f>E21</f>
        <v>550.17</v>
      </c>
      <c r="F20" s="5">
        <f>F21</f>
        <v>53893.14</v>
      </c>
    </row>
    <row r="21" spans="1:6" ht="15">
      <c r="A21" s="4" t="s">
        <v>196</v>
      </c>
      <c r="B21" s="5">
        <v>53342.97</v>
      </c>
      <c r="C21" s="5">
        <v>0</v>
      </c>
      <c r="D21" s="5">
        <v>550.17</v>
      </c>
      <c r="E21" s="5">
        <f>D21-C21</f>
        <v>550.17</v>
      </c>
      <c r="F21" s="5">
        <f>B21+E21</f>
        <v>53893.14</v>
      </c>
    </row>
    <row r="22" spans="1:6" ht="15">
      <c r="A22" s="4" t="s">
        <v>197</v>
      </c>
      <c r="B22" s="5" t="s">
        <v>538</v>
      </c>
      <c r="C22" s="5" t="s">
        <v>538</v>
      </c>
      <c r="D22" s="5" t="s">
        <v>538</v>
      </c>
      <c r="E22" s="5" t="s">
        <v>538</v>
      </c>
      <c r="F22" s="5" t="s">
        <v>538</v>
      </c>
    </row>
    <row r="23" spans="1:6" ht="15">
      <c r="A23" s="1" t="s">
        <v>69</v>
      </c>
      <c r="B23" s="28">
        <f>B17+B20</f>
        <v>57266.26</v>
      </c>
      <c r="C23" s="28">
        <f>C17+C20</f>
        <v>3642.49</v>
      </c>
      <c r="D23" s="28">
        <f>D17+D20</f>
        <v>550.17</v>
      </c>
      <c r="E23" s="28">
        <f>E17+E20</f>
        <v>-3092.3199999999997</v>
      </c>
      <c r="F23" s="28">
        <f>F17+F20</f>
        <v>54173.94</v>
      </c>
    </row>
    <row r="24" spans="1:6" ht="15">
      <c r="A24" s="6" t="s">
        <v>202</v>
      </c>
      <c r="B24" s="30">
        <f>B23</f>
        <v>57266.26</v>
      </c>
      <c r="C24" s="30">
        <f>C23</f>
        <v>3642.49</v>
      </c>
      <c r="D24" s="30">
        <f>D23</f>
        <v>550.17</v>
      </c>
      <c r="E24" s="30">
        <f>E23</f>
        <v>-3092.3199999999997</v>
      </c>
      <c r="F24" s="30">
        <f>F23</f>
        <v>54173.94</v>
      </c>
    </row>
  </sheetData>
  <sheetProtection sheet="1" objects="1" scenarios="1"/>
  <mergeCells count="7">
    <mergeCell ref="A1:F1"/>
    <mergeCell ref="A2:F2"/>
    <mergeCell ref="A3:F3"/>
    <mergeCell ref="A4:F4"/>
    <mergeCell ref="A5:A7"/>
    <mergeCell ref="B5:B6"/>
    <mergeCell ref="F5:F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E1">
      <selection activeCell="N8" sqref="N8"/>
    </sheetView>
  </sheetViews>
  <sheetFormatPr defaultColWidth="11.421875" defaultRowHeight="15"/>
  <cols>
    <col min="1" max="1" width="22.8515625" style="0" customWidth="1"/>
    <col min="2" max="2" width="15.28125" style="0" customWidth="1"/>
    <col min="3" max="3" width="19.00390625" style="0" customWidth="1"/>
    <col min="4" max="5" width="30.421875" style="0" customWidth="1"/>
    <col min="6" max="7" width="22.8515625" style="0" customWidth="1"/>
    <col min="8" max="8" width="30.421875" style="0" customWidth="1"/>
    <col min="9" max="10" width="22.8515625" style="0" customWidth="1"/>
    <col min="11" max="11" width="30.421875" style="0" customWidth="1"/>
    <col min="12" max="12" width="22.8515625" style="0" customWidth="1"/>
    <col min="13" max="13" width="38.140625" style="0" customWidth="1"/>
  </cols>
  <sheetData>
    <row r="1" spans="1:13" ht="39.75" customHeight="1">
      <c r="A1" s="33" t="s">
        <v>203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.75" customHeight="1">
      <c r="A5" s="36" t="s">
        <v>163</v>
      </c>
      <c r="B5" s="36" t="s">
        <v>204</v>
      </c>
      <c r="C5" s="36" t="s">
        <v>205</v>
      </c>
      <c r="D5" s="36" t="s">
        <v>206</v>
      </c>
      <c r="E5" s="36"/>
      <c r="F5" s="36"/>
      <c r="G5" s="36"/>
      <c r="H5" s="36"/>
      <c r="I5" s="36" t="s">
        <v>207</v>
      </c>
      <c r="J5" s="36"/>
      <c r="K5" s="36"/>
      <c r="L5" s="36" t="s">
        <v>208</v>
      </c>
      <c r="M5" s="36" t="s">
        <v>209</v>
      </c>
    </row>
    <row r="6" spans="1:13" ht="15.75" customHeight="1">
      <c r="A6" s="36"/>
      <c r="B6" s="36"/>
      <c r="C6" s="36"/>
      <c r="D6" s="36" t="s">
        <v>210</v>
      </c>
      <c r="E6" s="36"/>
      <c r="F6" s="36" t="s">
        <v>211</v>
      </c>
      <c r="G6" s="36" t="s">
        <v>212</v>
      </c>
      <c r="H6" s="36" t="s">
        <v>213</v>
      </c>
      <c r="I6" s="36" t="s">
        <v>214</v>
      </c>
      <c r="J6" s="36" t="s">
        <v>215</v>
      </c>
      <c r="K6" s="36" t="s">
        <v>216</v>
      </c>
      <c r="L6" s="36"/>
      <c r="M6" s="36"/>
    </row>
    <row r="7" spans="1:13" ht="15">
      <c r="A7" s="36"/>
      <c r="B7" s="36"/>
      <c r="C7" s="36"/>
      <c r="D7" s="2" t="s">
        <v>217</v>
      </c>
      <c r="E7" s="2" t="s">
        <v>218</v>
      </c>
      <c r="F7" s="36"/>
      <c r="G7" s="36"/>
      <c r="H7" s="36"/>
      <c r="I7" s="36"/>
      <c r="J7" s="36"/>
      <c r="K7" s="36"/>
      <c r="L7" s="36"/>
      <c r="M7" s="36"/>
    </row>
    <row r="8" spans="1:13" ht="19.5" customHeight="1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</sheetData>
  <sheetProtection/>
  <mergeCells count="18">
    <mergeCell ref="A1:M1"/>
    <mergeCell ref="A2:M2"/>
    <mergeCell ref="A3:M3"/>
    <mergeCell ref="A4:M4"/>
    <mergeCell ref="A5:A7"/>
    <mergeCell ref="B5:B7"/>
    <mergeCell ref="C5:C7"/>
    <mergeCell ref="D5:H5"/>
    <mergeCell ref="I5:K5"/>
    <mergeCell ref="L5:L7"/>
    <mergeCell ref="M5:M7"/>
    <mergeCell ref="D6:E6"/>
    <mergeCell ref="F6:F7"/>
    <mergeCell ref="G6:G7"/>
    <mergeCell ref="H6:H7"/>
    <mergeCell ref="I6:I7"/>
    <mergeCell ref="J6:J7"/>
    <mergeCell ref="K6:K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H7" sqref="H7"/>
    </sheetView>
  </sheetViews>
  <sheetFormatPr defaultColWidth="11.421875" defaultRowHeight="15"/>
  <cols>
    <col min="1" max="1" width="57.140625" style="0" customWidth="1"/>
    <col min="2" max="2" width="19.00390625" style="0" customWidth="1"/>
    <col min="3" max="3" width="17.140625" style="0" customWidth="1"/>
    <col min="4" max="8" width="19.00390625" style="0" customWidth="1"/>
    <col min="10" max="20" width="19.00390625" style="0" customWidth="1"/>
  </cols>
  <sheetData>
    <row r="1" spans="1:20" ht="39.75" customHeight="1">
      <c r="A1" s="33" t="s">
        <v>219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5.75" customHeight="1">
      <c r="A5" s="36" t="s">
        <v>220</v>
      </c>
      <c r="B5" s="36" t="s">
        <v>221</v>
      </c>
      <c r="C5" s="36" t="s">
        <v>222</v>
      </c>
      <c r="D5" s="36" t="s">
        <v>223</v>
      </c>
      <c r="E5" s="36"/>
      <c r="F5" s="36"/>
      <c r="G5" s="36"/>
      <c r="H5" s="36"/>
      <c r="I5" s="36" t="s">
        <v>224</v>
      </c>
      <c r="J5" s="36" t="s">
        <v>225</v>
      </c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22.5">
      <c r="A6" s="36"/>
      <c r="B6" s="36"/>
      <c r="C6" s="36"/>
      <c r="D6" s="2" t="s">
        <v>226</v>
      </c>
      <c r="E6" s="2" t="s">
        <v>227</v>
      </c>
      <c r="F6" s="2" t="s">
        <v>228</v>
      </c>
      <c r="G6" s="2" t="s">
        <v>229</v>
      </c>
      <c r="H6" s="2" t="s">
        <v>230</v>
      </c>
      <c r="I6" s="36"/>
      <c r="J6" s="2" t="s">
        <v>227</v>
      </c>
      <c r="K6" s="2" t="s">
        <v>231</v>
      </c>
      <c r="L6" s="2" t="s">
        <v>232</v>
      </c>
      <c r="M6" s="2" t="s">
        <v>233</v>
      </c>
      <c r="N6" s="2" t="s">
        <v>234</v>
      </c>
      <c r="O6" s="2" t="s">
        <v>235</v>
      </c>
      <c r="P6" s="2" t="s">
        <v>236</v>
      </c>
      <c r="Q6" s="2" t="s">
        <v>237</v>
      </c>
      <c r="R6" s="2" t="s">
        <v>238</v>
      </c>
      <c r="S6" s="2" t="s">
        <v>239</v>
      </c>
      <c r="T6" s="2" t="s">
        <v>240</v>
      </c>
    </row>
    <row r="7" spans="1:20" ht="19.5" customHeight="1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10">
    <mergeCell ref="A1:T1"/>
    <mergeCell ref="A2:T2"/>
    <mergeCell ref="A3:T3"/>
    <mergeCell ref="A4:T4"/>
    <mergeCell ref="A5:A6"/>
    <mergeCell ref="B5:B6"/>
    <mergeCell ref="C5:C6"/>
    <mergeCell ref="D5:H5"/>
    <mergeCell ref="I5:I6"/>
    <mergeCell ref="J5:T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B1">
      <selection activeCell="M8" sqref="M8"/>
    </sheetView>
  </sheetViews>
  <sheetFormatPr defaultColWidth="11.421875" defaultRowHeight="15"/>
  <cols>
    <col min="1" max="1" width="47.57421875" style="0" customWidth="1"/>
    <col min="2" max="4" width="19.00390625" style="0" customWidth="1"/>
    <col min="5" max="5" width="28.57421875" style="0" customWidth="1"/>
    <col min="6" max="12" width="19.00390625" style="0" customWidth="1"/>
  </cols>
  <sheetData>
    <row r="1" spans="1:12" ht="39.75" customHeight="1">
      <c r="A1" s="33" t="s">
        <v>241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 customHeight="1">
      <c r="A5" s="36" t="s">
        <v>242</v>
      </c>
      <c r="B5" s="36" t="s">
        <v>243</v>
      </c>
      <c r="C5" s="36" t="s">
        <v>244</v>
      </c>
      <c r="D5" s="36"/>
      <c r="E5" s="36"/>
      <c r="F5" s="36"/>
      <c r="G5" s="36" t="s">
        <v>245</v>
      </c>
      <c r="H5" s="36"/>
      <c r="I5" s="36"/>
      <c r="J5" s="36" t="s">
        <v>246</v>
      </c>
      <c r="K5" s="36" t="s">
        <v>247</v>
      </c>
      <c r="L5" s="36" t="s">
        <v>248</v>
      </c>
    </row>
    <row r="6" spans="1:12" ht="15.75" customHeight="1">
      <c r="A6" s="36"/>
      <c r="B6" s="36"/>
      <c r="C6" s="36" t="s">
        <v>249</v>
      </c>
      <c r="D6" s="36" t="s">
        <v>250</v>
      </c>
      <c r="E6" s="36"/>
      <c r="F6" s="36" t="s">
        <v>251</v>
      </c>
      <c r="G6" s="36" t="s">
        <v>252</v>
      </c>
      <c r="H6" s="36" t="s">
        <v>253</v>
      </c>
      <c r="I6" s="36" t="s">
        <v>254</v>
      </c>
      <c r="J6" s="36"/>
      <c r="K6" s="36"/>
      <c r="L6" s="36"/>
    </row>
    <row r="7" spans="1:12" ht="22.5">
      <c r="A7" s="36"/>
      <c r="B7" s="36"/>
      <c r="C7" s="36"/>
      <c r="D7" s="2" t="s">
        <v>255</v>
      </c>
      <c r="E7" s="2" t="s">
        <v>256</v>
      </c>
      <c r="F7" s="36"/>
      <c r="G7" s="36"/>
      <c r="H7" s="36"/>
      <c r="I7" s="36"/>
      <c r="J7" s="36"/>
      <c r="K7" s="36"/>
      <c r="L7" s="36"/>
    </row>
    <row r="8" spans="1:12" ht="19.5" customHeight="1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17">
    <mergeCell ref="A1:L1"/>
    <mergeCell ref="A2:L2"/>
    <mergeCell ref="A3:L3"/>
    <mergeCell ref="A4:L4"/>
    <mergeCell ref="A5:A7"/>
    <mergeCell ref="B5:B7"/>
    <mergeCell ref="C5:F5"/>
    <mergeCell ref="G5:I5"/>
    <mergeCell ref="J5:J7"/>
    <mergeCell ref="K5:K7"/>
    <mergeCell ref="L5:L7"/>
    <mergeCell ref="C6:C7"/>
    <mergeCell ref="D6:E6"/>
    <mergeCell ref="F6:F7"/>
    <mergeCell ref="G6:G7"/>
    <mergeCell ref="H6:H7"/>
    <mergeCell ref="I6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E12" sqref="E12"/>
    </sheetView>
  </sheetViews>
  <sheetFormatPr defaultColWidth="11.421875" defaultRowHeight="15"/>
  <cols>
    <col min="1" max="1" width="32.421875" style="0" customWidth="1"/>
    <col min="2" max="10" width="19.00390625" style="0" customWidth="1"/>
  </cols>
  <sheetData>
    <row r="1" spans="1:10" ht="39.75" customHeight="1">
      <c r="A1" s="33" t="s">
        <v>257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customHeight="1">
      <c r="A5" s="36" t="s">
        <v>258</v>
      </c>
      <c r="B5" s="36" t="s">
        <v>259</v>
      </c>
      <c r="C5" s="36"/>
      <c r="D5" s="36"/>
      <c r="E5" s="36"/>
      <c r="F5" s="36"/>
      <c r="G5" s="36"/>
      <c r="H5" s="36"/>
      <c r="I5" s="36"/>
      <c r="J5" s="36"/>
    </row>
    <row r="6" spans="1:10" ht="15.75" thickBot="1">
      <c r="A6" s="36"/>
      <c r="B6" s="2" t="s">
        <v>260</v>
      </c>
      <c r="C6" s="2" t="s">
        <v>261</v>
      </c>
      <c r="D6" s="2" t="s">
        <v>262</v>
      </c>
      <c r="E6" s="2" t="s">
        <v>263</v>
      </c>
      <c r="F6" s="2" t="s">
        <v>264</v>
      </c>
      <c r="G6" s="2" t="s">
        <v>265</v>
      </c>
      <c r="H6" s="2" t="s">
        <v>266</v>
      </c>
      <c r="I6" s="2" t="s">
        <v>267</v>
      </c>
      <c r="J6" s="2" t="s">
        <v>175</v>
      </c>
    </row>
    <row r="7" spans="1:10" ht="19.5" customHeight="1" thickBot="1">
      <c r="A7" s="31" t="s">
        <v>539</v>
      </c>
      <c r="B7" s="5">
        <v>5797.2</v>
      </c>
      <c r="C7" s="5">
        <v>4695.89</v>
      </c>
      <c r="D7" s="5">
        <v>904.56</v>
      </c>
      <c r="E7" s="5">
        <v>109.44</v>
      </c>
      <c r="F7" s="5">
        <v>259.22</v>
      </c>
      <c r="G7" s="5" t="s">
        <v>538</v>
      </c>
      <c r="H7" s="5" t="s">
        <v>538</v>
      </c>
      <c r="I7" s="5">
        <v>3632.49</v>
      </c>
      <c r="J7" s="5">
        <f>SUM(B7:I7)</f>
        <v>15398.8</v>
      </c>
    </row>
    <row r="8" spans="1:10" ht="19.5" customHeight="1" thickBot="1">
      <c r="A8" s="31" t="s">
        <v>540</v>
      </c>
      <c r="B8" s="5">
        <v>1176.22</v>
      </c>
      <c r="C8" s="5">
        <v>617.37</v>
      </c>
      <c r="D8" s="5">
        <v>5.51</v>
      </c>
      <c r="E8" s="5">
        <v>156.14</v>
      </c>
      <c r="F8" s="5">
        <v>4.54</v>
      </c>
      <c r="G8" s="5" t="s">
        <v>538</v>
      </c>
      <c r="H8" s="5" t="s">
        <v>538</v>
      </c>
      <c r="I8" s="5" t="s">
        <v>538</v>
      </c>
      <c r="J8" s="5">
        <f>SUM(B8:I8)</f>
        <v>1959.7800000000002</v>
      </c>
    </row>
    <row r="9" spans="1:10" ht="19.5" customHeight="1" thickBot="1">
      <c r="A9" s="31" t="s">
        <v>541</v>
      </c>
      <c r="B9" s="5">
        <v>21427.77</v>
      </c>
      <c r="C9" s="5">
        <v>978.07</v>
      </c>
      <c r="D9" s="5">
        <v>1.51</v>
      </c>
      <c r="E9" s="5">
        <v>394.69</v>
      </c>
      <c r="F9" s="5">
        <v>92.95</v>
      </c>
      <c r="G9" s="5" t="s">
        <v>538</v>
      </c>
      <c r="H9" s="5" t="s">
        <v>538</v>
      </c>
      <c r="I9" s="5" t="s">
        <v>538</v>
      </c>
      <c r="J9" s="5">
        <f>SUM(B9:I9)</f>
        <v>22894.989999999998</v>
      </c>
    </row>
    <row r="10" spans="1:10" ht="19.5" customHeight="1" thickBot="1">
      <c r="A10" s="31" t="s">
        <v>542</v>
      </c>
      <c r="B10" s="5">
        <v>4033.65</v>
      </c>
      <c r="C10" s="5">
        <v>1560.48</v>
      </c>
      <c r="D10" s="5">
        <v>23.9</v>
      </c>
      <c r="E10" s="5">
        <v>401.38</v>
      </c>
      <c r="F10" s="5">
        <v>292.54</v>
      </c>
      <c r="G10" s="5" t="s">
        <v>538</v>
      </c>
      <c r="H10" s="5" t="s">
        <v>538</v>
      </c>
      <c r="I10" s="5"/>
      <c r="J10" s="5">
        <f>SUM(B10:I10)</f>
        <v>6311.95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</sheetData>
  <sheetProtection/>
  <mergeCells count="6">
    <mergeCell ref="A1:J1"/>
    <mergeCell ref="A2:J2"/>
    <mergeCell ref="A3:J3"/>
    <mergeCell ref="A4:J4"/>
    <mergeCell ref="A5:A6"/>
    <mergeCell ref="B5:J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B1">
      <selection activeCell="L8" sqref="L8"/>
    </sheetView>
  </sheetViews>
  <sheetFormatPr defaultColWidth="11.421875" defaultRowHeight="15"/>
  <cols>
    <col min="1" max="1" width="28.57421875" style="0" customWidth="1"/>
    <col min="2" max="8" width="19.00390625" style="0" customWidth="1"/>
    <col min="9" max="9" width="30.421875" style="0" customWidth="1"/>
    <col min="10" max="10" width="28.57421875" style="0" customWidth="1"/>
    <col min="11" max="11" width="19.00390625" style="0" customWidth="1"/>
    <col min="12" max="12" width="28.57421875" style="0" customWidth="1"/>
  </cols>
  <sheetData>
    <row r="1" spans="1:12" ht="39.75" customHeight="1">
      <c r="A1" s="33" t="s">
        <v>268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 customHeight="1">
      <c r="A5" s="36" t="s">
        <v>269</v>
      </c>
      <c r="B5" s="36" t="s">
        <v>270</v>
      </c>
      <c r="C5" s="36" t="s">
        <v>271</v>
      </c>
      <c r="D5" s="36"/>
      <c r="E5" s="36"/>
      <c r="F5" s="36"/>
      <c r="G5" s="36"/>
      <c r="H5" s="36"/>
      <c r="I5" s="36"/>
      <c r="J5" s="36" t="s">
        <v>272</v>
      </c>
      <c r="K5" s="36"/>
      <c r="L5" s="36"/>
    </row>
    <row r="6" spans="1:12" ht="15.75" customHeight="1">
      <c r="A6" s="36"/>
      <c r="B6" s="36"/>
      <c r="C6" s="36" t="s">
        <v>273</v>
      </c>
      <c r="D6" s="36" t="s">
        <v>274</v>
      </c>
      <c r="E6" s="36"/>
      <c r="F6" s="36"/>
      <c r="G6" s="36"/>
      <c r="H6" s="36"/>
      <c r="I6" s="36" t="s">
        <v>275</v>
      </c>
      <c r="J6" s="36" t="s">
        <v>276</v>
      </c>
      <c r="K6" s="36" t="s">
        <v>277</v>
      </c>
      <c r="L6" s="36" t="s">
        <v>278</v>
      </c>
    </row>
    <row r="7" spans="1:12" ht="15">
      <c r="A7" s="36"/>
      <c r="B7" s="36"/>
      <c r="C7" s="36"/>
      <c r="D7" s="2" t="s">
        <v>279</v>
      </c>
      <c r="E7" s="2" t="s">
        <v>280</v>
      </c>
      <c r="F7" s="2" t="s">
        <v>281</v>
      </c>
      <c r="G7" s="2" t="s">
        <v>282</v>
      </c>
      <c r="H7" s="2" t="s">
        <v>283</v>
      </c>
      <c r="I7" s="36"/>
      <c r="J7" s="36"/>
      <c r="K7" s="36"/>
      <c r="L7" s="36"/>
    </row>
    <row r="8" spans="1:12" ht="19.5" customHeight="1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</sheetData>
  <sheetProtection/>
  <mergeCells count="14">
    <mergeCell ref="I6:I7"/>
    <mergeCell ref="J6:J7"/>
    <mergeCell ref="K6:K7"/>
    <mergeCell ref="L6:L7"/>
    <mergeCell ref="A1:L1"/>
    <mergeCell ref="A2:L2"/>
    <mergeCell ref="A3:L3"/>
    <mergeCell ref="A4:L4"/>
    <mergeCell ref="A5:A7"/>
    <mergeCell ref="B5:B7"/>
    <mergeCell ref="C5:I5"/>
    <mergeCell ref="J5:L5"/>
    <mergeCell ref="C6:C7"/>
    <mergeCell ref="D6:H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6">
      <selection activeCell="C34" sqref="C34"/>
    </sheetView>
  </sheetViews>
  <sheetFormatPr defaultColWidth="11.421875" defaultRowHeight="15"/>
  <cols>
    <col min="1" max="1" width="26.7109375" style="0" customWidth="1"/>
    <col min="2" max="6" width="19.00390625" style="0" customWidth="1"/>
    <col min="7" max="7" width="22.8515625" style="0" customWidth="1"/>
    <col min="8" max="8" width="19.00390625" style="0" customWidth="1"/>
  </cols>
  <sheetData>
    <row r="1" spans="1:8" ht="39.75" customHeight="1">
      <c r="A1" s="33" t="s">
        <v>284</v>
      </c>
      <c r="B1" s="33"/>
      <c r="C1" s="33"/>
      <c r="D1" s="33"/>
      <c r="E1" s="33"/>
      <c r="F1" s="33"/>
      <c r="G1" s="33"/>
      <c r="H1" s="33"/>
    </row>
    <row r="2" spans="1:8" ht="19.5" customHeight="1">
      <c r="A2" s="34"/>
      <c r="B2" s="34"/>
      <c r="C2" s="34"/>
      <c r="D2" s="34"/>
      <c r="E2" s="34"/>
      <c r="F2" s="34"/>
      <c r="G2" s="34"/>
      <c r="H2" s="34"/>
    </row>
    <row r="3" spans="1:8" ht="19.5" customHeight="1">
      <c r="A3" s="34"/>
      <c r="B3" s="34"/>
      <c r="C3" s="34"/>
      <c r="D3" s="34"/>
      <c r="E3" s="34"/>
      <c r="F3" s="34"/>
      <c r="G3" s="34"/>
      <c r="H3" s="34"/>
    </row>
    <row r="4" spans="1:8" ht="19.5" customHeight="1">
      <c r="A4" s="35" t="s">
        <v>1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2</v>
      </c>
      <c r="B5" s="36" t="s">
        <v>285</v>
      </c>
      <c r="C5" s="36" t="s">
        <v>286</v>
      </c>
      <c r="D5" s="36" t="s">
        <v>287</v>
      </c>
      <c r="E5" s="36" t="s">
        <v>288</v>
      </c>
      <c r="F5" s="36" t="s">
        <v>289</v>
      </c>
      <c r="G5" s="36"/>
      <c r="H5" s="36"/>
    </row>
    <row r="6" spans="1:8" ht="45">
      <c r="A6" s="36"/>
      <c r="B6" s="36"/>
      <c r="C6" s="36"/>
      <c r="D6" s="36"/>
      <c r="E6" s="36"/>
      <c r="F6" s="2" t="s">
        <v>290</v>
      </c>
      <c r="G6" s="2" t="s">
        <v>291</v>
      </c>
      <c r="H6" s="2" t="s">
        <v>292</v>
      </c>
    </row>
    <row r="7" spans="1:8" ht="19.5" customHeight="1">
      <c r="A7" s="1" t="s">
        <v>293</v>
      </c>
      <c r="B7" s="1"/>
      <c r="C7" s="1"/>
      <c r="D7" s="1"/>
      <c r="E7" s="1"/>
      <c r="F7" s="1"/>
      <c r="G7" s="1"/>
      <c r="H7" s="1"/>
    </row>
    <row r="8" spans="1:8" ht="19.5" customHeight="1">
      <c r="A8" s="4" t="s">
        <v>294</v>
      </c>
      <c r="B8" s="5"/>
      <c r="C8" s="5"/>
      <c r="D8" s="1" t="s">
        <v>295</v>
      </c>
      <c r="E8" s="1" t="s">
        <v>295</v>
      </c>
      <c r="F8" s="5"/>
      <c r="G8" s="5"/>
      <c r="H8" s="5"/>
    </row>
    <row r="9" spans="1:8" ht="19.5" customHeight="1">
      <c r="A9" s="4" t="s">
        <v>296</v>
      </c>
      <c r="B9" s="5"/>
      <c r="C9" s="5"/>
      <c r="D9" s="1" t="s">
        <v>295</v>
      </c>
      <c r="E9" s="1" t="s">
        <v>295</v>
      </c>
      <c r="F9" s="5"/>
      <c r="G9" s="5"/>
      <c r="H9" s="5"/>
    </row>
    <row r="10" spans="1:8" ht="19.5" customHeight="1">
      <c r="A10" s="4" t="s">
        <v>297</v>
      </c>
      <c r="B10" s="5"/>
      <c r="C10" s="5"/>
      <c r="D10" s="1" t="s">
        <v>295</v>
      </c>
      <c r="E10" s="1" t="s">
        <v>295</v>
      </c>
      <c r="F10" s="5"/>
      <c r="G10" s="5"/>
      <c r="H10" s="5"/>
    </row>
    <row r="11" spans="1:8" ht="19.5" customHeight="1">
      <c r="A11" s="4" t="s">
        <v>298</v>
      </c>
      <c r="B11" s="5"/>
      <c r="C11" s="5"/>
      <c r="D11" s="1" t="s">
        <v>295</v>
      </c>
      <c r="E11" s="1" t="s">
        <v>295</v>
      </c>
      <c r="F11" s="5"/>
      <c r="G11" s="5"/>
      <c r="H11" s="5"/>
    </row>
    <row r="12" spans="1:8" ht="19.5" customHeight="1">
      <c r="A12" s="4" t="s">
        <v>299</v>
      </c>
      <c r="B12" s="5"/>
      <c r="C12" s="5"/>
      <c r="D12" s="1" t="s">
        <v>295</v>
      </c>
      <c r="E12" s="1" t="s">
        <v>295</v>
      </c>
      <c r="F12" s="1" t="s">
        <v>295</v>
      </c>
      <c r="G12" s="1" t="s">
        <v>295</v>
      </c>
      <c r="H12" s="1" t="s">
        <v>295</v>
      </c>
    </row>
    <row r="13" spans="1:8" ht="19.5" customHeight="1">
      <c r="A13" s="4" t="s">
        <v>300</v>
      </c>
      <c r="B13" s="5"/>
      <c r="C13" s="5"/>
      <c r="D13" s="1" t="s">
        <v>295</v>
      </c>
      <c r="E13" s="1" t="s">
        <v>295</v>
      </c>
      <c r="F13" s="5"/>
      <c r="G13" s="5"/>
      <c r="H13" s="5"/>
    </row>
    <row r="14" spans="1:8" ht="19.5" customHeight="1">
      <c r="A14" s="4" t="s">
        <v>301</v>
      </c>
      <c r="B14" s="5"/>
      <c r="C14" s="5"/>
      <c r="D14" s="1" t="s">
        <v>295</v>
      </c>
      <c r="E14" s="1" t="s">
        <v>295</v>
      </c>
      <c r="F14" s="5"/>
      <c r="G14" s="5"/>
      <c r="H14" s="5"/>
    </row>
    <row r="15" spans="1:8" ht="19.5" customHeight="1">
      <c r="A15" s="4" t="s">
        <v>302</v>
      </c>
      <c r="B15" s="5"/>
      <c r="C15" s="5"/>
      <c r="D15" s="1" t="s">
        <v>295</v>
      </c>
      <c r="E15" s="1" t="s">
        <v>295</v>
      </c>
      <c r="F15" s="5"/>
      <c r="G15" s="5"/>
      <c r="H15" s="5"/>
    </row>
    <row r="16" spans="1:8" ht="19.5" customHeight="1">
      <c r="A16" s="6" t="s">
        <v>303</v>
      </c>
      <c r="B16" s="7"/>
      <c r="C16" s="7"/>
      <c r="D16" s="7"/>
      <c r="E16" s="7"/>
      <c r="F16" s="7"/>
      <c r="G16" s="7"/>
      <c r="H16" s="7"/>
    </row>
    <row r="17" spans="1:8" ht="19.5" customHeight="1">
      <c r="A17" s="1" t="s">
        <v>304</v>
      </c>
      <c r="B17" s="1"/>
      <c r="C17" s="1"/>
      <c r="D17" s="1"/>
      <c r="E17" s="1"/>
      <c r="F17" s="1"/>
      <c r="G17" s="1"/>
      <c r="H17" s="1"/>
    </row>
    <row r="18" spans="1:8" ht="19.5" customHeight="1">
      <c r="A18" s="4" t="s">
        <v>294</v>
      </c>
      <c r="B18" s="5"/>
      <c r="C18" s="5"/>
      <c r="D18" s="1" t="s">
        <v>295</v>
      </c>
      <c r="E18" s="1" t="s">
        <v>295</v>
      </c>
      <c r="F18" s="5"/>
      <c r="G18" s="5"/>
      <c r="H18" s="5"/>
    </row>
    <row r="19" spans="1:8" ht="19.5" customHeight="1">
      <c r="A19" s="4" t="s">
        <v>296</v>
      </c>
      <c r="B19" s="5"/>
      <c r="C19" s="5">
        <v>533.86</v>
      </c>
      <c r="D19" s="1" t="s">
        <v>295</v>
      </c>
      <c r="E19" s="1" t="s">
        <v>295</v>
      </c>
      <c r="F19" s="5"/>
      <c r="G19" s="5"/>
      <c r="H19" s="5"/>
    </row>
    <row r="20" spans="1:8" ht="19.5" customHeight="1">
      <c r="A20" s="4" t="s">
        <v>297</v>
      </c>
      <c r="B20" s="5"/>
      <c r="C20" s="5"/>
      <c r="D20" s="1" t="s">
        <v>295</v>
      </c>
      <c r="E20" s="1" t="s">
        <v>295</v>
      </c>
      <c r="F20" s="5"/>
      <c r="G20" s="5"/>
      <c r="H20" s="5"/>
    </row>
    <row r="21" spans="1:8" ht="19.5" customHeight="1">
      <c r="A21" s="4" t="s">
        <v>305</v>
      </c>
      <c r="B21" s="5"/>
      <c r="C21" s="5"/>
      <c r="D21" s="1" t="s">
        <v>295</v>
      </c>
      <c r="E21" s="1" t="s">
        <v>295</v>
      </c>
      <c r="F21" s="5"/>
      <c r="G21" s="5"/>
      <c r="H21" s="5"/>
    </row>
    <row r="22" spans="1:8" ht="19.5" customHeight="1">
      <c r="A22" s="4" t="s">
        <v>306</v>
      </c>
      <c r="B22" s="5"/>
      <c r="C22" s="5"/>
      <c r="D22" s="1" t="s">
        <v>295</v>
      </c>
      <c r="E22" s="1" t="s">
        <v>295</v>
      </c>
      <c r="F22" s="1" t="s">
        <v>295</v>
      </c>
      <c r="G22" s="1" t="s">
        <v>295</v>
      </c>
      <c r="H22" s="1" t="s">
        <v>295</v>
      </c>
    </row>
    <row r="23" spans="1:8" ht="19.5" customHeight="1">
      <c r="A23" s="4" t="s">
        <v>307</v>
      </c>
      <c r="B23" s="5"/>
      <c r="C23" s="5"/>
      <c r="D23" s="1" t="s">
        <v>295</v>
      </c>
      <c r="E23" s="1" t="s">
        <v>295</v>
      </c>
      <c r="F23" s="5"/>
      <c r="G23" s="5"/>
      <c r="H23" s="5"/>
    </row>
    <row r="24" spans="1:8" ht="19.5" customHeight="1">
      <c r="A24" s="4" t="s">
        <v>302</v>
      </c>
      <c r="B24" s="5"/>
      <c r="C24" s="5"/>
      <c r="D24" s="1" t="s">
        <v>295</v>
      </c>
      <c r="E24" s="1" t="s">
        <v>295</v>
      </c>
      <c r="F24" s="5"/>
      <c r="G24" s="5"/>
      <c r="H24" s="5"/>
    </row>
    <row r="25" spans="1:8" ht="19.5" customHeight="1">
      <c r="A25" s="6" t="s">
        <v>308</v>
      </c>
      <c r="B25" s="7"/>
      <c r="C25" s="7">
        <f>C19</f>
        <v>533.86</v>
      </c>
      <c r="D25" s="7"/>
      <c r="E25" s="7"/>
      <c r="F25" s="7"/>
      <c r="G25" s="7"/>
      <c r="H25" s="7"/>
    </row>
    <row r="26" spans="1:8" ht="19.5" customHeight="1">
      <c r="A26" s="1" t="s">
        <v>309</v>
      </c>
      <c r="B26" s="1"/>
      <c r="C26" s="1"/>
      <c r="D26" s="1"/>
      <c r="E26" s="1"/>
      <c r="F26" s="1"/>
      <c r="G26" s="1"/>
      <c r="H26" s="1"/>
    </row>
    <row r="27" spans="1:8" ht="19.5" customHeight="1">
      <c r="A27" s="4" t="s">
        <v>294</v>
      </c>
      <c r="B27" s="5"/>
      <c r="C27" s="5"/>
      <c r="D27" s="1" t="s">
        <v>295</v>
      </c>
      <c r="E27" s="1" t="s">
        <v>295</v>
      </c>
      <c r="F27" s="5"/>
      <c r="G27" s="5"/>
      <c r="H27" s="5"/>
    </row>
    <row r="28" spans="1:8" ht="19.5" customHeight="1">
      <c r="A28" s="4" t="s">
        <v>296</v>
      </c>
      <c r="B28" s="5"/>
      <c r="C28" s="5"/>
      <c r="D28" s="1" t="s">
        <v>295</v>
      </c>
      <c r="E28" s="1" t="s">
        <v>295</v>
      </c>
      <c r="F28" s="5"/>
      <c r="G28" s="5"/>
      <c r="H28" s="5"/>
    </row>
    <row r="29" spans="1:8" ht="19.5" customHeight="1">
      <c r="A29" s="4" t="s">
        <v>297</v>
      </c>
      <c r="B29" s="5"/>
      <c r="C29" s="5"/>
      <c r="D29" s="1" t="s">
        <v>295</v>
      </c>
      <c r="E29" s="1" t="s">
        <v>295</v>
      </c>
      <c r="F29" s="5"/>
      <c r="G29" s="5"/>
      <c r="H29" s="5"/>
    </row>
    <row r="30" spans="1:8" ht="19.5" customHeight="1">
      <c r="A30" s="4" t="s">
        <v>305</v>
      </c>
      <c r="B30" s="5"/>
      <c r="C30" s="5"/>
      <c r="D30" s="1" t="s">
        <v>295</v>
      </c>
      <c r="E30" s="1" t="s">
        <v>295</v>
      </c>
      <c r="F30" s="5"/>
      <c r="G30" s="5"/>
      <c r="H30" s="5"/>
    </row>
    <row r="31" spans="1:8" ht="19.5" customHeight="1">
      <c r="A31" s="4" t="s">
        <v>306</v>
      </c>
      <c r="B31" s="5"/>
      <c r="C31" s="5"/>
      <c r="D31" s="1" t="s">
        <v>295</v>
      </c>
      <c r="E31" s="1" t="s">
        <v>295</v>
      </c>
      <c r="F31" s="1" t="s">
        <v>295</v>
      </c>
      <c r="G31" s="1" t="s">
        <v>295</v>
      </c>
      <c r="H31" s="1" t="s">
        <v>295</v>
      </c>
    </row>
    <row r="32" spans="1:8" ht="19.5" customHeight="1">
      <c r="A32" s="4" t="s">
        <v>307</v>
      </c>
      <c r="B32" s="5"/>
      <c r="C32" s="5"/>
      <c r="D32" s="1" t="s">
        <v>295</v>
      </c>
      <c r="E32" s="1" t="s">
        <v>295</v>
      </c>
      <c r="F32" s="5"/>
      <c r="G32" s="5"/>
      <c r="H32" s="5"/>
    </row>
    <row r="33" spans="1:8" ht="19.5" customHeight="1">
      <c r="A33" s="4" t="s">
        <v>302</v>
      </c>
      <c r="B33" s="5">
        <v>1282.94</v>
      </c>
      <c r="C33" s="5">
        <v>1281.49</v>
      </c>
      <c r="D33" s="1" t="s">
        <v>295</v>
      </c>
      <c r="E33" s="1" t="s">
        <v>295</v>
      </c>
      <c r="F33" s="5"/>
      <c r="G33" s="5"/>
      <c r="H33" s="5"/>
    </row>
    <row r="34" spans="1:8" ht="19.5" customHeight="1">
      <c r="A34" s="6" t="s">
        <v>310</v>
      </c>
      <c r="B34" s="7">
        <f>B33</f>
        <v>1282.94</v>
      </c>
      <c r="C34" s="7">
        <f>C33</f>
        <v>1281.49</v>
      </c>
      <c r="D34" s="7"/>
      <c r="E34" s="7"/>
      <c r="F34" s="7"/>
      <c r="G34" s="7"/>
      <c r="H34" s="7"/>
    </row>
  </sheetData>
  <sheetProtection sheet="1" objects="1" scenarios="1"/>
  <mergeCells count="10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H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B1">
      <selection activeCell="M7" sqref="M7"/>
    </sheetView>
  </sheetViews>
  <sheetFormatPr defaultColWidth="11.421875" defaultRowHeight="15"/>
  <cols>
    <col min="1" max="1" width="28.57421875" style="0" customWidth="1"/>
    <col min="2" max="2" width="22.8515625" style="0" customWidth="1"/>
    <col min="3" max="5" width="19.00390625" style="0" customWidth="1"/>
    <col min="6" max="6" width="28.57421875" style="0" customWidth="1"/>
    <col min="7" max="7" width="19.00390625" style="0" customWidth="1"/>
    <col min="8" max="8" width="22.8515625" style="0" customWidth="1"/>
    <col min="9" max="9" width="19.00390625" style="0" customWidth="1"/>
    <col min="10" max="10" width="22.8515625" style="0" customWidth="1"/>
    <col min="11" max="11" width="19.00390625" style="0" customWidth="1"/>
    <col min="12" max="12" width="22.8515625" style="0" customWidth="1"/>
    <col min="13" max="13" width="19.00390625" style="0" customWidth="1"/>
  </cols>
  <sheetData>
    <row r="1" spans="1:13" ht="39.75" customHeight="1">
      <c r="A1" s="33" t="s">
        <v>311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.75" customHeight="1">
      <c r="A5" s="36" t="s">
        <v>220</v>
      </c>
      <c r="B5" s="36" t="s">
        <v>312</v>
      </c>
      <c r="C5" s="36" t="s">
        <v>313</v>
      </c>
      <c r="D5" s="36" t="s">
        <v>314</v>
      </c>
      <c r="E5" s="36" t="s">
        <v>315</v>
      </c>
      <c r="F5" s="36" t="s">
        <v>316</v>
      </c>
      <c r="G5" s="36" t="s">
        <v>276</v>
      </c>
      <c r="H5" s="36" t="s">
        <v>317</v>
      </c>
      <c r="I5" s="36"/>
      <c r="J5" s="36" t="s">
        <v>318</v>
      </c>
      <c r="K5" s="36"/>
      <c r="L5" s="36" t="s">
        <v>319</v>
      </c>
      <c r="M5" s="36"/>
    </row>
    <row r="6" spans="1:13" ht="15">
      <c r="A6" s="36"/>
      <c r="B6" s="36"/>
      <c r="C6" s="36"/>
      <c r="D6" s="36"/>
      <c r="E6" s="36"/>
      <c r="F6" s="36"/>
      <c r="G6" s="36"/>
      <c r="H6" s="2" t="s">
        <v>320</v>
      </c>
      <c r="I6" s="2" t="s">
        <v>321</v>
      </c>
      <c r="J6" s="2" t="s">
        <v>320</v>
      </c>
      <c r="K6" s="2" t="s">
        <v>321</v>
      </c>
      <c r="L6" s="2" t="s">
        <v>320</v>
      </c>
      <c r="M6" s="2" t="s">
        <v>321</v>
      </c>
    </row>
    <row r="7" spans="1:13" ht="19.5" customHeight="1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14">
    <mergeCell ref="C5:C6"/>
    <mergeCell ref="D5:D6"/>
    <mergeCell ref="E5:E6"/>
    <mergeCell ref="F5:F6"/>
    <mergeCell ref="G5:G6"/>
    <mergeCell ref="H5:I5"/>
    <mergeCell ref="J5:K5"/>
    <mergeCell ref="L5:M5"/>
    <mergeCell ref="A1:M1"/>
    <mergeCell ref="A2:M2"/>
    <mergeCell ref="A3:M3"/>
    <mergeCell ref="A4:M4"/>
    <mergeCell ref="A5:A6"/>
    <mergeCell ref="B5:B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57.140625" style="0" customWidth="1"/>
    <col min="2" max="7" width="19.00390625" style="0" customWidth="1"/>
  </cols>
  <sheetData>
    <row r="1" spans="1:7" ht="39.75" customHeight="1">
      <c r="A1" s="33" t="s">
        <v>322</v>
      </c>
      <c r="B1" s="33"/>
      <c r="C1" s="33"/>
      <c r="D1" s="33"/>
      <c r="E1" s="33"/>
      <c r="F1" s="33"/>
      <c r="G1" s="33"/>
    </row>
    <row r="2" spans="1:7" ht="19.5" customHeight="1">
      <c r="A2" s="34"/>
      <c r="B2" s="34"/>
      <c r="C2" s="34"/>
      <c r="D2" s="34"/>
      <c r="E2" s="34"/>
      <c r="F2" s="34"/>
      <c r="G2" s="34"/>
    </row>
    <row r="3" spans="1:7" ht="19.5" customHeight="1">
      <c r="A3" s="34"/>
      <c r="B3" s="34"/>
      <c r="C3" s="34"/>
      <c r="D3" s="34"/>
      <c r="E3" s="34"/>
      <c r="F3" s="34"/>
      <c r="G3" s="34"/>
    </row>
    <row r="4" spans="1:7" ht="19.5" customHeight="1">
      <c r="A4" s="35" t="s">
        <v>1</v>
      </c>
      <c r="B4" s="35"/>
      <c r="C4" s="35"/>
      <c r="D4" s="35"/>
      <c r="E4" s="35"/>
      <c r="F4" s="35"/>
      <c r="G4" s="35"/>
    </row>
    <row r="5" spans="1:7" ht="33.75">
      <c r="A5" s="2" t="s">
        <v>323</v>
      </c>
      <c r="B5" s="2" t="s">
        <v>324</v>
      </c>
      <c r="C5" s="2" t="s">
        <v>325</v>
      </c>
      <c r="D5" s="2" t="s">
        <v>326</v>
      </c>
      <c r="E5" s="2" t="s">
        <v>327</v>
      </c>
      <c r="F5" s="2" t="s">
        <v>328</v>
      </c>
      <c r="G5" s="2" t="s">
        <v>329</v>
      </c>
    </row>
    <row r="6" spans="1:7" ht="19.5" customHeight="1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8"/>
  <sheetViews>
    <sheetView zoomScalePageLayoutView="0" workbookViewId="0" topLeftCell="T1">
      <selection activeCell="AF8" sqref="AF8"/>
    </sheetView>
  </sheetViews>
  <sheetFormatPr defaultColWidth="11.421875" defaultRowHeight="15"/>
  <cols>
    <col min="1" max="1" width="23.8515625" style="0" customWidth="1"/>
    <col min="2" max="2" width="9.57421875" style="0" customWidth="1"/>
    <col min="3" max="4" width="19.00390625" style="0" customWidth="1"/>
    <col min="5" max="5" width="28.57421875" style="0" customWidth="1"/>
    <col min="6" max="8" width="19.00390625" style="0" customWidth="1"/>
    <col min="9" max="9" width="28.57421875" style="0" customWidth="1"/>
    <col min="10" max="24" width="19.00390625" style="0" customWidth="1"/>
    <col min="25" max="25" width="28.57421875" style="0" customWidth="1"/>
    <col min="26" max="31" width="19.00390625" style="0" customWidth="1"/>
    <col min="32" max="32" width="22.8515625" style="0" customWidth="1"/>
  </cols>
  <sheetData>
    <row r="1" spans="1:32" ht="39.75" customHeight="1">
      <c r="A1" s="33" t="s">
        <v>330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5.75" customHeight="1">
      <c r="A5" s="36" t="s">
        <v>331</v>
      </c>
      <c r="B5" s="36" t="s">
        <v>332</v>
      </c>
      <c r="C5" s="36" t="s">
        <v>333</v>
      </c>
      <c r="D5" s="36"/>
      <c r="E5" s="36" t="s">
        <v>334</v>
      </c>
      <c r="F5" s="36"/>
      <c r="G5" s="36" t="s">
        <v>335</v>
      </c>
      <c r="H5" s="36"/>
      <c r="I5" s="36" t="s">
        <v>336</v>
      </c>
      <c r="J5" s="36"/>
      <c r="K5" s="36"/>
      <c r="L5" s="36"/>
      <c r="M5" s="36"/>
      <c r="N5" s="36"/>
      <c r="O5" s="36"/>
      <c r="P5" s="36"/>
      <c r="Q5" s="36" t="s">
        <v>337</v>
      </c>
      <c r="R5" s="36"/>
      <c r="S5" s="36" t="s">
        <v>338</v>
      </c>
      <c r="T5" s="36"/>
      <c r="U5" s="36"/>
      <c r="V5" s="36"/>
      <c r="W5" s="36"/>
      <c r="X5" s="36"/>
      <c r="Y5" s="36"/>
      <c r="Z5" s="36" t="s">
        <v>339</v>
      </c>
      <c r="AA5" s="36"/>
      <c r="AB5" s="36"/>
      <c r="AC5" s="36"/>
      <c r="AD5" s="36"/>
      <c r="AE5" s="36"/>
      <c r="AF5" s="36"/>
    </row>
    <row r="6" spans="1:32" ht="15.75" customHeight="1">
      <c r="A6" s="36"/>
      <c r="B6" s="36"/>
      <c r="C6" s="36" t="s">
        <v>340</v>
      </c>
      <c r="D6" s="36" t="s">
        <v>341</v>
      </c>
      <c r="E6" s="36" t="s">
        <v>342</v>
      </c>
      <c r="F6" s="36" t="s">
        <v>341</v>
      </c>
      <c r="G6" s="36" t="s">
        <v>343</v>
      </c>
      <c r="H6" s="36" t="s">
        <v>344</v>
      </c>
      <c r="I6" s="36" t="s">
        <v>345</v>
      </c>
      <c r="J6" s="36" t="s">
        <v>346</v>
      </c>
      <c r="K6" s="36"/>
      <c r="L6" s="36"/>
      <c r="M6" s="36"/>
      <c r="N6" s="36"/>
      <c r="O6" s="36"/>
      <c r="P6" s="36"/>
      <c r="Q6" s="36" t="s">
        <v>343</v>
      </c>
      <c r="R6" s="36" t="s">
        <v>344</v>
      </c>
      <c r="S6" s="36" t="s">
        <v>235</v>
      </c>
      <c r="T6" s="36" t="s">
        <v>234</v>
      </c>
      <c r="U6" s="36" t="s">
        <v>233</v>
      </c>
      <c r="V6" s="36" t="s">
        <v>232</v>
      </c>
      <c r="W6" s="36" t="s">
        <v>231</v>
      </c>
      <c r="X6" s="36" t="s">
        <v>227</v>
      </c>
      <c r="Y6" s="36" t="s">
        <v>347</v>
      </c>
      <c r="Z6" s="36" t="s">
        <v>235</v>
      </c>
      <c r="AA6" s="36" t="s">
        <v>234</v>
      </c>
      <c r="AB6" s="36" t="s">
        <v>233</v>
      </c>
      <c r="AC6" s="36" t="s">
        <v>232</v>
      </c>
      <c r="AD6" s="36" t="s">
        <v>231</v>
      </c>
      <c r="AE6" s="36" t="s">
        <v>227</v>
      </c>
      <c r="AF6" s="36" t="s">
        <v>347</v>
      </c>
    </row>
    <row r="7" spans="1:32" ht="15">
      <c r="A7" s="36"/>
      <c r="B7" s="36"/>
      <c r="C7" s="36"/>
      <c r="D7" s="36"/>
      <c r="E7" s="36"/>
      <c r="F7" s="36"/>
      <c r="G7" s="36"/>
      <c r="H7" s="36"/>
      <c r="I7" s="36"/>
      <c r="J7" s="2" t="s">
        <v>235</v>
      </c>
      <c r="K7" s="2" t="s">
        <v>234</v>
      </c>
      <c r="L7" s="2" t="s">
        <v>233</v>
      </c>
      <c r="M7" s="2" t="s">
        <v>232</v>
      </c>
      <c r="N7" s="2" t="s">
        <v>231</v>
      </c>
      <c r="O7" s="2" t="s">
        <v>227</v>
      </c>
      <c r="P7" s="2" t="s">
        <v>348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9.5" customHeight="1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37">
    <mergeCell ref="A1:AF1"/>
    <mergeCell ref="A2:AF2"/>
    <mergeCell ref="A3:AF3"/>
    <mergeCell ref="A4:AF4"/>
    <mergeCell ref="A5:A7"/>
    <mergeCell ref="B5:B7"/>
    <mergeCell ref="C5:D5"/>
    <mergeCell ref="E5:F5"/>
    <mergeCell ref="G5:H5"/>
    <mergeCell ref="I5:P5"/>
    <mergeCell ref="Q5:R5"/>
    <mergeCell ref="S5:Y5"/>
    <mergeCell ref="Z5:AF5"/>
    <mergeCell ref="C6:C7"/>
    <mergeCell ref="D6:D7"/>
    <mergeCell ref="E6:E7"/>
    <mergeCell ref="F6:F7"/>
    <mergeCell ref="G6:G7"/>
    <mergeCell ref="H6:H7"/>
    <mergeCell ref="I6:I7"/>
    <mergeCell ref="AA6:AA7"/>
    <mergeCell ref="J6:P6"/>
    <mergeCell ref="Q6:Q7"/>
    <mergeCell ref="R6:R7"/>
    <mergeCell ref="S6:S7"/>
    <mergeCell ref="T6:T7"/>
    <mergeCell ref="U6:U7"/>
    <mergeCell ref="AB6:AB7"/>
    <mergeCell ref="AC6:AC7"/>
    <mergeCell ref="AD6:AD7"/>
    <mergeCell ref="AE6:AE7"/>
    <mergeCell ref="AF6:AF7"/>
    <mergeCell ref="V6:V7"/>
    <mergeCell ref="W6:W7"/>
    <mergeCell ref="X6:X7"/>
    <mergeCell ref="Y6:Y7"/>
    <mergeCell ref="Z6:Z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9">
      <selection activeCell="D8" sqref="D8"/>
    </sheetView>
  </sheetViews>
  <sheetFormatPr defaultColWidth="11.421875" defaultRowHeight="15"/>
  <cols>
    <col min="2" max="2" width="57.140625" style="0" customWidth="1"/>
    <col min="3" max="8" width="21.00390625" style="0" customWidth="1"/>
  </cols>
  <sheetData>
    <row r="1" spans="1:8" ht="39.75" customHeight="1">
      <c r="A1" s="33" t="s">
        <v>70</v>
      </c>
      <c r="B1" s="33"/>
      <c r="C1" s="33"/>
      <c r="D1" s="33"/>
      <c r="E1" s="33"/>
      <c r="F1" s="33"/>
      <c r="G1" s="33"/>
      <c r="H1" s="33"/>
    </row>
    <row r="2" spans="1:8" ht="19.5" customHeight="1">
      <c r="A2" s="34"/>
      <c r="B2" s="34"/>
      <c r="C2" s="34"/>
      <c r="D2" s="34"/>
      <c r="E2" s="34"/>
      <c r="F2" s="34"/>
      <c r="G2" s="34"/>
      <c r="H2" s="34"/>
    </row>
    <row r="3" spans="1:8" ht="19.5" customHeight="1">
      <c r="A3" s="34"/>
      <c r="B3" s="34"/>
      <c r="C3" s="34"/>
      <c r="D3" s="34"/>
      <c r="E3" s="34"/>
      <c r="F3" s="34"/>
      <c r="G3" s="34"/>
      <c r="H3" s="34"/>
    </row>
    <row r="4" spans="1:8" ht="19.5" customHeight="1">
      <c r="A4" s="35" t="s">
        <v>1</v>
      </c>
      <c r="B4" s="35"/>
      <c r="C4" s="35"/>
      <c r="D4" s="35"/>
      <c r="E4" s="35"/>
      <c r="F4" s="35"/>
      <c r="G4" s="35"/>
      <c r="H4" s="35"/>
    </row>
    <row r="5" spans="1:8" ht="22.5">
      <c r="A5" s="2" t="s">
        <v>2</v>
      </c>
      <c r="B5" s="2" t="s">
        <v>2</v>
      </c>
      <c r="C5" s="2" t="s">
        <v>71</v>
      </c>
      <c r="D5" s="2" t="s">
        <v>72</v>
      </c>
      <c r="E5" s="2" t="s">
        <v>73</v>
      </c>
      <c r="F5" s="2" t="s">
        <v>74</v>
      </c>
      <c r="G5" s="2" t="s">
        <v>75</v>
      </c>
      <c r="H5" s="2" t="s">
        <v>76</v>
      </c>
    </row>
    <row r="6" spans="1:8" ht="15">
      <c r="A6" s="1" t="s">
        <v>7</v>
      </c>
      <c r="B6" s="1" t="s">
        <v>8</v>
      </c>
      <c r="C6" s="28">
        <v>61156.11</v>
      </c>
      <c r="D6" s="28">
        <v>6747.06</v>
      </c>
      <c r="E6" s="28">
        <f aca="true" t="shared" si="0" ref="E6:E64">SUM(C6,D6)</f>
        <v>67903.17</v>
      </c>
      <c r="F6" s="28">
        <v>109.64</v>
      </c>
      <c r="G6" s="28">
        <v>64044.3</v>
      </c>
      <c r="H6" s="28">
        <v>64044.3</v>
      </c>
    </row>
    <row r="7" spans="1:8" ht="15">
      <c r="A7" s="4" t="s">
        <v>9</v>
      </c>
      <c r="B7" s="4" t="s">
        <v>10</v>
      </c>
      <c r="C7" s="5">
        <v>8614.24</v>
      </c>
      <c r="D7" s="5">
        <v>1227.58</v>
      </c>
      <c r="E7" s="5">
        <f t="shared" si="0"/>
        <v>9841.82</v>
      </c>
      <c r="F7" s="5">
        <v>0</v>
      </c>
      <c r="G7" s="5">
        <v>9019.39</v>
      </c>
      <c r="H7" s="5">
        <v>9019.39</v>
      </c>
    </row>
    <row r="8" spans="1:8" ht="15">
      <c r="A8" s="1" t="s">
        <v>11</v>
      </c>
      <c r="B8" s="1" t="s">
        <v>12</v>
      </c>
      <c r="C8" s="28">
        <v>18098.51</v>
      </c>
      <c r="D8" s="28">
        <v>8297.83</v>
      </c>
      <c r="E8" s="28">
        <f t="shared" si="0"/>
        <v>26396.339999999997</v>
      </c>
      <c r="F8" s="28">
        <v>24.46</v>
      </c>
      <c r="G8" s="28">
        <v>12674.84</v>
      </c>
      <c r="H8" s="28">
        <v>11708.82</v>
      </c>
    </row>
    <row r="9" spans="1:8" ht="15">
      <c r="A9" s="1" t="s">
        <v>13</v>
      </c>
      <c r="B9" s="1" t="s">
        <v>14</v>
      </c>
      <c r="C9" s="28">
        <f aca="true" t="shared" si="1" ref="C9:H9">SUM(C10:C11)</f>
        <v>2682.51</v>
      </c>
      <c r="D9" s="28">
        <f t="shared" si="1"/>
        <v>403.03</v>
      </c>
      <c r="E9" s="28">
        <f t="shared" si="0"/>
        <v>3085.54</v>
      </c>
      <c r="F9" s="28">
        <f t="shared" si="1"/>
        <v>0</v>
      </c>
      <c r="G9" s="28">
        <f t="shared" si="1"/>
        <v>935.48</v>
      </c>
      <c r="H9" s="28">
        <f t="shared" si="1"/>
        <v>935.48</v>
      </c>
    </row>
    <row r="10" spans="1:8" ht="15">
      <c r="A10" s="4" t="s">
        <v>15</v>
      </c>
      <c r="B10" s="4" t="s">
        <v>16</v>
      </c>
      <c r="C10" s="5">
        <v>2680.98</v>
      </c>
      <c r="D10" s="5">
        <v>403.03</v>
      </c>
      <c r="E10" s="5">
        <f t="shared" si="0"/>
        <v>3084.01</v>
      </c>
      <c r="F10" s="5">
        <v>0</v>
      </c>
      <c r="G10" s="5">
        <v>934.75</v>
      </c>
      <c r="H10" s="5">
        <v>934.75</v>
      </c>
    </row>
    <row r="11" spans="1:8" ht="15">
      <c r="A11" s="4" t="s">
        <v>77</v>
      </c>
      <c r="B11" s="4" t="s">
        <v>18</v>
      </c>
      <c r="C11" s="5">
        <v>1.53</v>
      </c>
      <c r="D11" s="5">
        <v>0</v>
      </c>
      <c r="E11" s="5">
        <f t="shared" si="0"/>
        <v>1.53</v>
      </c>
      <c r="F11" s="5">
        <v>0</v>
      </c>
      <c r="G11" s="5">
        <v>0.73</v>
      </c>
      <c r="H11" s="5">
        <v>0.73</v>
      </c>
    </row>
    <row r="12" spans="1:8" ht="15">
      <c r="A12" s="1" t="s">
        <v>19</v>
      </c>
      <c r="B12" s="1" t="s">
        <v>20</v>
      </c>
      <c r="C12" s="28">
        <f aca="true" t="shared" si="2" ref="C12:H12">SUM(C13,C29)</f>
        <v>1737.99</v>
      </c>
      <c r="D12" s="28">
        <f t="shared" si="2"/>
        <v>1404.81</v>
      </c>
      <c r="E12" s="28">
        <f t="shared" si="0"/>
        <v>3142.8</v>
      </c>
      <c r="F12" s="28">
        <f t="shared" si="2"/>
        <v>6.07</v>
      </c>
      <c r="G12" s="28">
        <f t="shared" si="2"/>
        <v>1550.07</v>
      </c>
      <c r="H12" s="28">
        <f t="shared" si="2"/>
        <v>1550.07</v>
      </c>
    </row>
    <row r="13" spans="1:8" ht="15">
      <c r="A13" s="4" t="s">
        <v>21</v>
      </c>
      <c r="B13" s="4" t="s">
        <v>22</v>
      </c>
      <c r="C13" s="5">
        <f aca="true" t="shared" si="3" ref="C13:H13">SUM(C14:C20,C25:C28)</f>
        <v>56.31</v>
      </c>
      <c r="D13" s="5">
        <f t="shared" si="3"/>
        <v>0</v>
      </c>
      <c r="E13" s="5">
        <f t="shared" si="0"/>
        <v>56.31</v>
      </c>
      <c r="F13" s="5">
        <f t="shared" si="3"/>
        <v>0</v>
      </c>
      <c r="G13" s="5">
        <f t="shared" si="3"/>
        <v>272.57</v>
      </c>
      <c r="H13" s="5">
        <f t="shared" si="3"/>
        <v>272.57</v>
      </c>
    </row>
    <row r="14" spans="1:8" ht="15">
      <c r="A14" s="4"/>
      <c r="B14" s="4" t="s">
        <v>23</v>
      </c>
      <c r="C14" s="5">
        <v>0</v>
      </c>
      <c r="D14" s="5">
        <v>0</v>
      </c>
      <c r="E14" s="5">
        <f t="shared" si="0"/>
        <v>0</v>
      </c>
      <c r="F14" s="5">
        <v>0</v>
      </c>
      <c r="G14" s="5">
        <v>0</v>
      </c>
      <c r="H14" s="5">
        <v>0</v>
      </c>
    </row>
    <row r="15" spans="1:8" ht="22.5">
      <c r="A15" s="4"/>
      <c r="B15" s="4" t="s">
        <v>24</v>
      </c>
      <c r="C15" s="5">
        <v>0</v>
      </c>
      <c r="D15" s="5">
        <v>0</v>
      </c>
      <c r="E15" s="5">
        <f t="shared" si="0"/>
        <v>0</v>
      </c>
      <c r="F15" s="5">
        <v>0</v>
      </c>
      <c r="G15" s="5">
        <v>0</v>
      </c>
      <c r="H15" s="5">
        <v>0</v>
      </c>
    </row>
    <row r="16" spans="1:8" ht="15">
      <c r="A16" s="4"/>
      <c r="B16" s="4" t="s">
        <v>25</v>
      </c>
      <c r="C16" s="5">
        <v>0</v>
      </c>
      <c r="D16" s="5">
        <v>0</v>
      </c>
      <c r="E16" s="5">
        <f t="shared" si="0"/>
        <v>0</v>
      </c>
      <c r="F16" s="5">
        <v>0</v>
      </c>
      <c r="G16" s="5">
        <v>0</v>
      </c>
      <c r="H16" s="5">
        <v>0</v>
      </c>
    </row>
    <row r="17" spans="1:8" ht="15">
      <c r="A17" s="4"/>
      <c r="B17" s="4" t="s">
        <v>26</v>
      </c>
      <c r="C17" s="5">
        <v>0</v>
      </c>
      <c r="D17" s="5">
        <v>0</v>
      </c>
      <c r="E17" s="5">
        <f t="shared" si="0"/>
        <v>0</v>
      </c>
      <c r="F17" s="5">
        <v>0</v>
      </c>
      <c r="G17" s="5">
        <v>0</v>
      </c>
      <c r="H17" s="5">
        <v>0</v>
      </c>
    </row>
    <row r="18" spans="1:8" ht="22.5">
      <c r="A18" s="4"/>
      <c r="B18" s="4" t="s">
        <v>27</v>
      </c>
      <c r="C18" s="5">
        <v>0</v>
      </c>
      <c r="D18" s="5">
        <v>0</v>
      </c>
      <c r="E18" s="5">
        <f t="shared" si="0"/>
        <v>0</v>
      </c>
      <c r="F18" s="5">
        <v>0</v>
      </c>
      <c r="G18" s="5">
        <v>0</v>
      </c>
      <c r="H18" s="5">
        <v>0</v>
      </c>
    </row>
    <row r="19" spans="1:8" ht="15">
      <c r="A19" s="4"/>
      <c r="B19" s="4" t="s">
        <v>28</v>
      </c>
      <c r="C19" s="5">
        <v>0</v>
      </c>
      <c r="D19" s="5">
        <v>0</v>
      </c>
      <c r="E19" s="5">
        <f t="shared" si="0"/>
        <v>0</v>
      </c>
      <c r="F19" s="5">
        <v>0</v>
      </c>
      <c r="G19" s="5">
        <v>0</v>
      </c>
      <c r="H19" s="5">
        <v>0</v>
      </c>
    </row>
    <row r="20" spans="1:8" ht="15">
      <c r="A20" s="4"/>
      <c r="B20" s="4" t="s">
        <v>78</v>
      </c>
      <c r="C20" s="5">
        <f aca="true" t="shared" si="4" ref="C20:H20">SUM(C21:C24)</f>
        <v>0</v>
      </c>
      <c r="D20" s="5">
        <f t="shared" si="4"/>
        <v>0</v>
      </c>
      <c r="E20" s="5">
        <f t="shared" si="0"/>
        <v>0</v>
      </c>
      <c r="F20" s="5">
        <f t="shared" si="4"/>
        <v>0</v>
      </c>
      <c r="G20" s="5">
        <f t="shared" si="4"/>
        <v>244.42</v>
      </c>
      <c r="H20" s="5">
        <f t="shared" si="4"/>
        <v>244.42</v>
      </c>
    </row>
    <row r="21" spans="1:8" ht="15">
      <c r="A21" s="4"/>
      <c r="B21" s="4" t="s">
        <v>30</v>
      </c>
      <c r="C21" s="5">
        <v>0</v>
      </c>
      <c r="D21" s="5">
        <v>0</v>
      </c>
      <c r="E21" s="5">
        <f t="shared" si="0"/>
        <v>0</v>
      </c>
      <c r="F21" s="5">
        <v>0</v>
      </c>
      <c r="G21" s="5">
        <v>0</v>
      </c>
      <c r="H21" s="5">
        <v>0</v>
      </c>
    </row>
    <row r="22" spans="1:8" ht="15">
      <c r="A22" s="4"/>
      <c r="B22" s="4" t="s">
        <v>31</v>
      </c>
      <c r="C22" s="5">
        <v>0</v>
      </c>
      <c r="D22" s="5">
        <v>0</v>
      </c>
      <c r="E22" s="5">
        <f t="shared" si="0"/>
        <v>0</v>
      </c>
      <c r="F22" s="5">
        <v>0</v>
      </c>
      <c r="G22" s="5">
        <v>216.26</v>
      </c>
      <c r="H22" s="5">
        <v>216.26</v>
      </c>
    </row>
    <row r="23" spans="1:8" ht="15">
      <c r="A23" s="4"/>
      <c r="B23" s="4" t="s">
        <v>32</v>
      </c>
      <c r="C23" s="5">
        <v>0</v>
      </c>
      <c r="D23" s="5">
        <v>0</v>
      </c>
      <c r="E23" s="5">
        <f t="shared" si="0"/>
        <v>0</v>
      </c>
      <c r="F23" s="5">
        <v>0</v>
      </c>
      <c r="G23" s="5">
        <v>28.16</v>
      </c>
      <c r="H23" s="5">
        <v>28.16</v>
      </c>
    </row>
    <row r="24" spans="1:8" ht="15">
      <c r="A24" s="4"/>
      <c r="B24" s="4" t="s">
        <v>33</v>
      </c>
      <c r="C24" s="5">
        <v>0</v>
      </c>
      <c r="D24" s="5">
        <v>0</v>
      </c>
      <c r="E24" s="5">
        <f t="shared" si="0"/>
        <v>0</v>
      </c>
      <c r="F24" s="5">
        <v>0</v>
      </c>
      <c r="G24" s="5">
        <v>0</v>
      </c>
      <c r="H24" s="5">
        <v>0</v>
      </c>
    </row>
    <row r="25" spans="1:8" ht="15">
      <c r="A25" s="4"/>
      <c r="B25" s="4" t="s">
        <v>79</v>
      </c>
      <c r="C25" s="5">
        <v>0</v>
      </c>
      <c r="D25" s="5">
        <v>0</v>
      </c>
      <c r="E25" s="5">
        <f t="shared" si="0"/>
        <v>0</v>
      </c>
      <c r="F25" s="5">
        <v>0</v>
      </c>
      <c r="G25" s="5">
        <v>0</v>
      </c>
      <c r="H25" s="5">
        <v>0</v>
      </c>
    </row>
    <row r="26" spans="1:8" ht="15">
      <c r="A26" s="4"/>
      <c r="B26" s="4" t="s">
        <v>80</v>
      </c>
      <c r="C26" s="5">
        <v>0</v>
      </c>
      <c r="D26" s="5">
        <v>0</v>
      </c>
      <c r="E26" s="5">
        <f t="shared" si="0"/>
        <v>0</v>
      </c>
      <c r="F26" s="5">
        <v>0</v>
      </c>
      <c r="G26" s="5">
        <v>0</v>
      </c>
      <c r="H26" s="5">
        <v>0</v>
      </c>
    </row>
    <row r="27" spans="1:8" ht="15">
      <c r="A27" s="4"/>
      <c r="B27" s="4" t="s">
        <v>36</v>
      </c>
      <c r="C27" s="5">
        <v>0</v>
      </c>
      <c r="D27" s="5">
        <v>0</v>
      </c>
      <c r="E27" s="5">
        <f t="shared" si="0"/>
        <v>0</v>
      </c>
      <c r="F27" s="5">
        <v>0</v>
      </c>
      <c r="G27" s="5">
        <v>0</v>
      </c>
      <c r="H27" s="5">
        <v>0</v>
      </c>
    </row>
    <row r="28" spans="1:8" ht="15">
      <c r="A28" s="4"/>
      <c r="B28" s="4" t="s">
        <v>37</v>
      </c>
      <c r="C28" s="5">
        <v>56.31</v>
      </c>
      <c r="D28" s="5">
        <v>0</v>
      </c>
      <c r="E28" s="5">
        <f t="shared" si="0"/>
        <v>56.31</v>
      </c>
      <c r="F28" s="5">
        <v>0</v>
      </c>
      <c r="G28" s="5">
        <v>28.15</v>
      </c>
      <c r="H28" s="5">
        <v>28.15</v>
      </c>
    </row>
    <row r="29" spans="1:8" ht="15">
      <c r="A29" s="4" t="s">
        <v>38</v>
      </c>
      <c r="B29" s="4" t="s">
        <v>39</v>
      </c>
      <c r="C29" s="5">
        <f aca="true" t="shared" si="5" ref="C29:H29">SUM(C30:C31)</f>
        <v>1681.68</v>
      </c>
      <c r="D29" s="5">
        <f t="shared" si="5"/>
        <v>1404.81</v>
      </c>
      <c r="E29" s="5">
        <f t="shared" si="0"/>
        <v>3086.49</v>
      </c>
      <c r="F29" s="5">
        <f t="shared" si="5"/>
        <v>6.07</v>
      </c>
      <c r="G29" s="5">
        <f t="shared" si="5"/>
        <v>1277.5</v>
      </c>
      <c r="H29" s="5">
        <f t="shared" si="5"/>
        <v>1277.5</v>
      </c>
    </row>
    <row r="30" spans="1:8" ht="15">
      <c r="A30" s="4"/>
      <c r="B30" s="4" t="s">
        <v>40</v>
      </c>
      <c r="C30" s="5">
        <v>0</v>
      </c>
      <c r="D30" s="5">
        <v>0</v>
      </c>
      <c r="E30" s="5">
        <f t="shared" si="0"/>
        <v>0</v>
      </c>
      <c r="F30" s="5">
        <v>0</v>
      </c>
      <c r="G30" s="5">
        <v>0</v>
      </c>
      <c r="H30" s="5">
        <v>0</v>
      </c>
    </row>
    <row r="31" spans="1:8" ht="15">
      <c r="A31" s="4"/>
      <c r="B31" s="4" t="s">
        <v>41</v>
      </c>
      <c r="C31" s="5">
        <v>1681.68</v>
      </c>
      <c r="D31" s="5">
        <v>1404.81</v>
      </c>
      <c r="E31" s="5">
        <f t="shared" si="0"/>
        <v>3086.49</v>
      </c>
      <c r="F31" s="5">
        <v>6.07</v>
      </c>
      <c r="G31" s="5">
        <v>1277.5</v>
      </c>
      <c r="H31" s="5">
        <v>1277.5</v>
      </c>
    </row>
    <row r="32" spans="1:8" ht="15">
      <c r="A32" s="1" t="s">
        <v>42</v>
      </c>
      <c r="B32" s="1" t="s">
        <v>43</v>
      </c>
      <c r="C32" s="28">
        <v>0</v>
      </c>
      <c r="D32" s="28">
        <v>0</v>
      </c>
      <c r="E32" s="28">
        <f t="shared" si="0"/>
        <v>0</v>
      </c>
      <c r="F32" s="28">
        <v>0</v>
      </c>
      <c r="G32" s="28">
        <v>0</v>
      </c>
      <c r="H32" s="28">
        <v>0</v>
      </c>
    </row>
    <row r="33" spans="1:8" ht="15">
      <c r="A33" s="1" t="s">
        <v>44</v>
      </c>
      <c r="B33" s="1" t="s">
        <v>45</v>
      </c>
      <c r="C33" s="28">
        <f aca="true" t="shared" si="6" ref="C33:H33">SUM(C34:C38)</f>
        <v>3937.39</v>
      </c>
      <c r="D33" s="28">
        <f t="shared" si="6"/>
        <v>1736.08</v>
      </c>
      <c r="E33" s="28">
        <f t="shared" si="0"/>
        <v>5673.469999999999</v>
      </c>
      <c r="F33" s="28">
        <f t="shared" si="6"/>
        <v>1.61</v>
      </c>
      <c r="G33" s="28">
        <f t="shared" si="6"/>
        <v>3300.24</v>
      </c>
      <c r="H33" s="28">
        <f t="shared" si="6"/>
        <v>781.59</v>
      </c>
    </row>
    <row r="34" spans="1:8" ht="15">
      <c r="A34" s="4" t="s">
        <v>46</v>
      </c>
      <c r="B34" s="4" t="s">
        <v>47</v>
      </c>
      <c r="C34" s="5">
        <v>0</v>
      </c>
      <c r="D34" s="5">
        <v>0</v>
      </c>
      <c r="E34" s="5">
        <f t="shared" si="0"/>
        <v>0</v>
      </c>
      <c r="F34" s="5">
        <v>0</v>
      </c>
      <c r="G34" s="5">
        <v>0</v>
      </c>
      <c r="H34" s="5">
        <v>0</v>
      </c>
    </row>
    <row r="35" spans="1:8" ht="15">
      <c r="A35" s="4" t="s">
        <v>48</v>
      </c>
      <c r="B35" s="4" t="s">
        <v>49</v>
      </c>
      <c r="C35" s="5">
        <v>0</v>
      </c>
      <c r="D35" s="5">
        <v>0</v>
      </c>
      <c r="E35" s="5">
        <f t="shared" si="0"/>
        <v>0</v>
      </c>
      <c r="F35" s="5">
        <v>0</v>
      </c>
      <c r="G35" s="5">
        <v>70.25</v>
      </c>
      <c r="H35" s="5">
        <v>70.25</v>
      </c>
    </row>
    <row r="36" spans="1:8" ht="22.5">
      <c r="A36" s="4" t="s">
        <v>50</v>
      </c>
      <c r="B36" s="4" t="s">
        <v>51</v>
      </c>
      <c r="C36" s="5">
        <v>0</v>
      </c>
      <c r="D36" s="5">
        <v>0</v>
      </c>
      <c r="E36" s="5">
        <f t="shared" si="0"/>
        <v>0</v>
      </c>
      <c r="F36" s="5">
        <v>0</v>
      </c>
      <c r="G36" s="5">
        <v>0</v>
      </c>
      <c r="H36" s="5">
        <v>0</v>
      </c>
    </row>
    <row r="37" spans="1:8" ht="22.5">
      <c r="A37" s="4" t="s">
        <v>52</v>
      </c>
      <c r="B37" s="4" t="s">
        <v>53</v>
      </c>
      <c r="C37" s="5">
        <v>0</v>
      </c>
      <c r="D37" s="5">
        <v>0</v>
      </c>
      <c r="E37" s="5">
        <f t="shared" si="0"/>
        <v>0</v>
      </c>
      <c r="F37" s="5">
        <v>0</v>
      </c>
      <c r="G37" s="5">
        <v>0</v>
      </c>
      <c r="H37" s="5">
        <v>0</v>
      </c>
    </row>
    <row r="38" spans="1:8" ht="15">
      <c r="A38" s="4" t="s">
        <v>54</v>
      </c>
      <c r="B38" s="4" t="s">
        <v>55</v>
      </c>
      <c r="C38" s="5">
        <v>3937.39</v>
      </c>
      <c r="D38" s="5">
        <v>1736.08</v>
      </c>
      <c r="E38" s="5">
        <f t="shared" si="0"/>
        <v>5673.469999999999</v>
      </c>
      <c r="F38" s="5">
        <v>1.61</v>
      </c>
      <c r="G38" s="5">
        <v>3229.99</v>
      </c>
      <c r="H38" s="5">
        <v>711.34</v>
      </c>
    </row>
    <row r="39" spans="1:8" ht="15">
      <c r="A39" s="1" t="s">
        <v>56</v>
      </c>
      <c r="B39" s="1" t="s">
        <v>57</v>
      </c>
      <c r="C39" s="28">
        <f aca="true" t="shared" si="7" ref="C39:H39">SUM(C40,C56)</f>
        <v>0.7</v>
      </c>
      <c r="D39" s="28">
        <f t="shared" si="7"/>
        <v>14.8</v>
      </c>
      <c r="E39" s="28">
        <f t="shared" si="0"/>
        <v>15.5</v>
      </c>
      <c r="F39" s="28">
        <f t="shared" si="7"/>
        <v>0</v>
      </c>
      <c r="G39" s="28">
        <f t="shared" si="7"/>
        <v>0</v>
      </c>
      <c r="H39" s="28">
        <f t="shared" si="7"/>
        <v>0</v>
      </c>
    </row>
    <row r="40" spans="1:8" ht="15">
      <c r="A40" s="4" t="s">
        <v>58</v>
      </c>
      <c r="B40" s="4" t="s">
        <v>22</v>
      </c>
      <c r="C40" s="5">
        <f aca="true" t="shared" si="8" ref="C40:H40">SUM(C41:C47,C52:C55)</f>
        <v>0</v>
      </c>
      <c r="D40" s="5">
        <f t="shared" si="8"/>
        <v>0</v>
      </c>
      <c r="E40" s="5">
        <f t="shared" si="0"/>
        <v>0</v>
      </c>
      <c r="F40" s="5">
        <f t="shared" si="8"/>
        <v>0</v>
      </c>
      <c r="G40" s="5">
        <f t="shared" si="8"/>
        <v>0</v>
      </c>
      <c r="H40" s="5">
        <f t="shared" si="8"/>
        <v>0</v>
      </c>
    </row>
    <row r="41" spans="1:8" ht="15">
      <c r="A41" s="4"/>
      <c r="B41" s="4" t="s">
        <v>23</v>
      </c>
      <c r="C41" s="5">
        <v>0</v>
      </c>
      <c r="D41" s="5">
        <v>0</v>
      </c>
      <c r="E41" s="5">
        <f t="shared" si="0"/>
        <v>0</v>
      </c>
      <c r="F41" s="5">
        <v>0</v>
      </c>
      <c r="G41" s="5">
        <v>0</v>
      </c>
      <c r="H41" s="5">
        <v>0</v>
      </c>
    </row>
    <row r="42" spans="1:8" ht="22.5">
      <c r="A42" s="4"/>
      <c r="B42" s="4" t="s">
        <v>24</v>
      </c>
      <c r="C42" s="5">
        <v>0</v>
      </c>
      <c r="D42" s="5">
        <v>0</v>
      </c>
      <c r="E42" s="5">
        <f t="shared" si="0"/>
        <v>0</v>
      </c>
      <c r="F42" s="5">
        <v>0</v>
      </c>
      <c r="G42" s="5">
        <v>0</v>
      </c>
      <c r="H42" s="5">
        <v>0</v>
      </c>
    </row>
    <row r="43" spans="1:8" ht="15">
      <c r="A43" s="4"/>
      <c r="B43" s="4" t="s">
        <v>25</v>
      </c>
      <c r="C43" s="5">
        <v>0</v>
      </c>
      <c r="D43" s="5">
        <v>0</v>
      </c>
      <c r="E43" s="5">
        <f t="shared" si="0"/>
        <v>0</v>
      </c>
      <c r="F43" s="5">
        <v>0</v>
      </c>
      <c r="G43" s="5">
        <v>0</v>
      </c>
      <c r="H43" s="5">
        <v>0</v>
      </c>
    </row>
    <row r="44" spans="1:8" ht="15">
      <c r="A44" s="4"/>
      <c r="B44" s="4" t="s">
        <v>26</v>
      </c>
      <c r="C44" s="5">
        <v>0</v>
      </c>
      <c r="D44" s="5">
        <v>0</v>
      </c>
      <c r="E44" s="5">
        <f t="shared" si="0"/>
        <v>0</v>
      </c>
      <c r="F44" s="5">
        <v>0</v>
      </c>
      <c r="G44" s="5">
        <v>0</v>
      </c>
      <c r="H44" s="5">
        <v>0</v>
      </c>
    </row>
    <row r="45" spans="1:8" ht="22.5">
      <c r="A45" s="4"/>
      <c r="B45" s="4" t="s">
        <v>27</v>
      </c>
      <c r="C45" s="5">
        <v>0</v>
      </c>
      <c r="D45" s="5">
        <v>0</v>
      </c>
      <c r="E45" s="5">
        <f t="shared" si="0"/>
        <v>0</v>
      </c>
      <c r="F45" s="5">
        <v>0</v>
      </c>
      <c r="G45" s="5">
        <v>0</v>
      </c>
      <c r="H45" s="5">
        <v>0</v>
      </c>
    </row>
    <row r="46" spans="1:8" ht="15">
      <c r="A46" s="4"/>
      <c r="B46" s="4" t="s">
        <v>28</v>
      </c>
      <c r="C46" s="5">
        <v>0</v>
      </c>
      <c r="D46" s="5">
        <v>0</v>
      </c>
      <c r="E46" s="5">
        <f t="shared" si="0"/>
        <v>0</v>
      </c>
      <c r="F46" s="5">
        <v>0</v>
      </c>
      <c r="G46" s="5">
        <v>0</v>
      </c>
      <c r="H46" s="5">
        <v>0</v>
      </c>
    </row>
    <row r="47" spans="1:8" ht="15">
      <c r="A47" s="4"/>
      <c r="B47" s="4" t="s">
        <v>78</v>
      </c>
      <c r="C47" s="5">
        <f aca="true" t="shared" si="9" ref="C47:H47">SUM(C48:C51)</f>
        <v>0</v>
      </c>
      <c r="D47" s="5">
        <f t="shared" si="9"/>
        <v>0</v>
      </c>
      <c r="E47" s="5">
        <f t="shared" si="0"/>
        <v>0</v>
      </c>
      <c r="F47" s="5">
        <f t="shared" si="9"/>
        <v>0</v>
      </c>
      <c r="G47" s="5">
        <f t="shared" si="9"/>
        <v>0</v>
      </c>
      <c r="H47" s="5">
        <f t="shared" si="9"/>
        <v>0</v>
      </c>
    </row>
    <row r="48" spans="1:8" ht="15">
      <c r="A48" s="4"/>
      <c r="B48" s="4" t="s">
        <v>30</v>
      </c>
      <c r="C48" s="5">
        <v>0</v>
      </c>
      <c r="D48" s="5">
        <v>0</v>
      </c>
      <c r="E48" s="5">
        <f t="shared" si="0"/>
        <v>0</v>
      </c>
      <c r="F48" s="5">
        <v>0</v>
      </c>
      <c r="G48" s="5">
        <v>0</v>
      </c>
      <c r="H48" s="5">
        <v>0</v>
      </c>
    </row>
    <row r="49" spans="1:8" ht="15">
      <c r="A49" s="4"/>
      <c r="B49" s="4" t="s">
        <v>31</v>
      </c>
      <c r="C49" s="5">
        <v>0</v>
      </c>
      <c r="D49" s="5">
        <v>0</v>
      </c>
      <c r="E49" s="5">
        <f t="shared" si="0"/>
        <v>0</v>
      </c>
      <c r="F49" s="5">
        <v>0</v>
      </c>
      <c r="G49" s="5">
        <v>0</v>
      </c>
      <c r="H49" s="5">
        <v>0</v>
      </c>
    </row>
    <row r="50" spans="1:8" ht="15">
      <c r="A50" s="4"/>
      <c r="B50" s="4" t="s">
        <v>32</v>
      </c>
      <c r="C50" s="5">
        <v>0</v>
      </c>
      <c r="D50" s="5">
        <v>0</v>
      </c>
      <c r="E50" s="5">
        <f t="shared" si="0"/>
        <v>0</v>
      </c>
      <c r="F50" s="5">
        <v>0</v>
      </c>
      <c r="G50" s="5">
        <v>0</v>
      </c>
      <c r="H50" s="5">
        <v>0</v>
      </c>
    </row>
    <row r="51" spans="1:8" ht="15">
      <c r="A51" s="4"/>
      <c r="B51" s="4" t="s">
        <v>33</v>
      </c>
      <c r="C51" s="5">
        <v>0</v>
      </c>
      <c r="D51" s="5">
        <v>0</v>
      </c>
      <c r="E51" s="5">
        <f t="shared" si="0"/>
        <v>0</v>
      </c>
      <c r="F51" s="5">
        <v>0</v>
      </c>
      <c r="G51" s="5">
        <v>0</v>
      </c>
      <c r="H51" s="5">
        <v>0</v>
      </c>
    </row>
    <row r="52" spans="1:8" ht="15">
      <c r="A52" s="4"/>
      <c r="B52" s="4" t="s">
        <v>79</v>
      </c>
      <c r="C52" s="5">
        <v>0</v>
      </c>
      <c r="D52" s="5">
        <v>0</v>
      </c>
      <c r="E52" s="5">
        <f t="shared" si="0"/>
        <v>0</v>
      </c>
      <c r="F52" s="5">
        <v>0</v>
      </c>
      <c r="G52" s="5">
        <v>0</v>
      </c>
      <c r="H52" s="5">
        <v>0</v>
      </c>
    </row>
    <row r="53" spans="1:8" ht="15">
      <c r="A53" s="4"/>
      <c r="B53" s="4" t="s">
        <v>80</v>
      </c>
      <c r="C53" s="5">
        <v>0</v>
      </c>
      <c r="D53" s="5">
        <v>0</v>
      </c>
      <c r="E53" s="5">
        <f t="shared" si="0"/>
        <v>0</v>
      </c>
      <c r="F53" s="5">
        <v>0</v>
      </c>
      <c r="G53" s="5">
        <v>0</v>
      </c>
      <c r="H53" s="5">
        <v>0</v>
      </c>
    </row>
    <row r="54" spans="1:8" ht="15">
      <c r="A54" s="4"/>
      <c r="B54" s="4" t="s">
        <v>36</v>
      </c>
      <c r="C54" s="5">
        <v>0</v>
      </c>
      <c r="D54" s="5">
        <v>0</v>
      </c>
      <c r="E54" s="5">
        <f t="shared" si="0"/>
        <v>0</v>
      </c>
      <c r="F54" s="5">
        <v>0</v>
      </c>
      <c r="G54" s="5">
        <v>0</v>
      </c>
      <c r="H54" s="5">
        <v>0</v>
      </c>
    </row>
    <row r="55" spans="1:8" ht="15">
      <c r="A55" s="4"/>
      <c r="B55" s="4" t="s">
        <v>37</v>
      </c>
      <c r="C55" s="5">
        <v>0</v>
      </c>
      <c r="D55" s="5">
        <v>0</v>
      </c>
      <c r="E55" s="5">
        <f t="shared" si="0"/>
        <v>0</v>
      </c>
      <c r="F55" s="5">
        <v>0</v>
      </c>
      <c r="G55" s="5">
        <v>0</v>
      </c>
      <c r="H55" s="5">
        <v>0</v>
      </c>
    </row>
    <row r="56" spans="1:8" ht="15">
      <c r="A56" s="4" t="s">
        <v>59</v>
      </c>
      <c r="B56" s="4" t="s">
        <v>39</v>
      </c>
      <c r="C56" s="5">
        <f aca="true" t="shared" si="10" ref="C56:H56">SUM(C57:C58)</f>
        <v>0.7</v>
      </c>
      <c r="D56" s="5">
        <f t="shared" si="10"/>
        <v>14.8</v>
      </c>
      <c r="E56" s="5">
        <f t="shared" si="0"/>
        <v>15.5</v>
      </c>
      <c r="F56" s="5">
        <f t="shared" si="10"/>
        <v>0</v>
      </c>
      <c r="G56" s="5">
        <f t="shared" si="10"/>
        <v>0</v>
      </c>
      <c r="H56" s="5">
        <f t="shared" si="10"/>
        <v>0</v>
      </c>
    </row>
    <row r="57" spans="1:8" ht="15">
      <c r="A57" s="4"/>
      <c r="B57" s="4" t="s">
        <v>40</v>
      </c>
      <c r="C57" s="5">
        <v>0</v>
      </c>
      <c r="D57" s="5">
        <v>0</v>
      </c>
      <c r="E57" s="5">
        <f t="shared" si="0"/>
        <v>0</v>
      </c>
      <c r="F57" s="5">
        <v>0</v>
      </c>
      <c r="G57" s="5">
        <v>0</v>
      </c>
      <c r="H57" s="5">
        <v>0</v>
      </c>
    </row>
    <row r="58" spans="1:8" ht="15">
      <c r="A58" s="4"/>
      <c r="B58" s="4" t="s">
        <v>41</v>
      </c>
      <c r="C58" s="5">
        <v>0.7</v>
      </c>
      <c r="D58" s="5">
        <v>14.8</v>
      </c>
      <c r="E58" s="5">
        <f t="shared" si="0"/>
        <v>15.5</v>
      </c>
      <c r="F58" s="5">
        <v>0</v>
      </c>
      <c r="G58" s="5">
        <v>0</v>
      </c>
      <c r="H58" s="5">
        <v>0</v>
      </c>
    </row>
    <row r="59" spans="1:8" ht="15">
      <c r="A59" s="6"/>
      <c r="B59" s="6" t="s">
        <v>60</v>
      </c>
      <c r="C59" s="30">
        <f aca="true" t="shared" si="11" ref="C59:H59">SUM(C39,C33,C32,C12,C9,C8,C6)</f>
        <v>87613.20999999999</v>
      </c>
      <c r="D59" s="30">
        <f t="shared" si="11"/>
        <v>18603.61</v>
      </c>
      <c r="E59" s="30">
        <f t="shared" si="0"/>
        <v>106216.81999999999</v>
      </c>
      <c r="F59" s="30">
        <f t="shared" si="11"/>
        <v>141.78</v>
      </c>
      <c r="G59" s="30">
        <f t="shared" si="11"/>
        <v>82504.93</v>
      </c>
      <c r="H59" s="30">
        <f t="shared" si="11"/>
        <v>79020.26000000001</v>
      </c>
    </row>
    <row r="60" spans="1:8" ht="15">
      <c r="A60" s="1" t="s">
        <v>61</v>
      </c>
      <c r="B60" s="1" t="s">
        <v>62</v>
      </c>
      <c r="C60" s="28">
        <f aca="true" t="shared" si="12" ref="C60:H60">SUM(C61:C62)</f>
        <v>1.5</v>
      </c>
      <c r="D60" s="28">
        <f t="shared" si="12"/>
        <v>0</v>
      </c>
      <c r="E60" s="28">
        <f t="shared" si="0"/>
        <v>1.5</v>
      </c>
      <c r="F60" s="28">
        <f t="shared" si="12"/>
        <v>0</v>
      </c>
      <c r="G60" s="28">
        <f t="shared" si="12"/>
        <v>0</v>
      </c>
      <c r="H60" s="28">
        <f t="shared" si="12"/>
        <v>0</v>
      </c>
    </row>
    <row r="61" spans="1:8" ht="15">
      <c r="A61" s="4" t="s">
        <v>63</v>
      </c>
      <c r="B61" s="4" t="s">
        <v>64</v>
      </c>
      <c r="C61" s="5">
        <v>0</v>
      </c>
      <c r="D61" s="5">
        <v>0</v>
      </c>
      <c r="E61" s="5">
        <f t="shared" si="0"/>
        <v>0</v>
      </c>
      <c r="F61" s="5">
        <v>0</v>
      </c>
      <c r="G61" s="5">
        <v>0</v>
      </c>
      <c r="H61" s="5">
        <v>0</v>
      </c>
    </row>
    <row r="62" spans="1:8" ht="15">
      <c r="A62" s="4" t="s">
        <v>65</v>
      </c>
      <c r="B62" s="4" t="s">
        <v>66</v>
      </c>
      <c r="C62" s="5">
        <v>1.5</v>
      </c>
      <c r="D62" s="5">
        <v>0</v>
      </c>
      <c r="E62" s="5">
        <f t="shared" si="0"/>
        <v>1.5</v>
      </c>
      <c r="F62" s="5">
        <v>0</v>
      </c>
      <c r="G62" s="5">
        <v>0</v>
      </c>
      <c r="H62" s="5">
        <v>0</v>
      </c>
    </row>
    <row r="63" spans="1:8" ht="15">
      <c r="A63" s="1" t="s">
        <v>67</v>
      </c>
      <c r="B63" s="1" t="s">
        <v>68</v>
      </c>
      <c r="C63" s="28">
        <v>3913.29</v>
      </c>
      <c r="D63" s="28">
        <v>0</v>
      </c>
      <c r="E63" s="28">
        <f t="shared" si="0"/>
        <v>3913.29</v>
      </c>
      <c r="F63" s="28">
        <v>0</v>
      </c>
      <c r="G63" s="28">
        <v>3632.49</v>
      </c>
      <c r="H63" s="28">
        <v>3632.49</v>
      </c>
    </row>
    <row r="64" spans="1:8" ht="15">
      <c r="A64" s="6"/>
      <c r="B64" s="6" t="s">
        <v>69</v>
      </c>
      <c r="C64" s="30">
        <f aca="true" t="shared" si="13" ref="C64:H64">SUM(C59,C60,C63)</f>
        <v>91527.99999999999</v>
      </c>
      <c r="D64" s="30">
        <f t="shared" si="13"/>
        <v>18603.61</v>
      </c>
      <c r="E64" s="30">
        <f t="shared" si="0"/>
        <v>110131.60999999999</v>
      </c>
      <c r="F64" s="30">
        <f t="shared" si="13"/>
        <v>141.78</v>
      </c>
      <c r="G64" s="30">
        <f t="shared" si="13"/>
        <v>86137.42</v>
      </c>
      <c r="H64" s="30">
        <f t="shared" si="13"/>
        <v>82652.75000000001</v>
      </c>
    </row>
  </sheetData>
  <sheetProtection sheet="1" objects="1" scenarios="1"/>
  <mergeCells count="4">
    <mergeCell ref="A1:H1"/>
    <mergeCell ref="A2:H2"/>
    <mergeCell ref="A3:H3"/>
    <mergeCell ref="A4:H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7" sqref="D7"/>
    </sheetView>
  </sheetViews>
  <sheetFormatPr defaultColWidth="11.421875" defaultRowHeight="15"/>
  <cols>
    <col min="1" max="1" width="41.8515625" style="0" customWidth="1"/>
    <col min="2" max="3" width="21.00390625" style="0" customWidth="1"/>
    <col min="4" max="4" width="41.8515625" style="0" customWidth="1"/>
  </cols>
  <sheetData>
    <row r="1" spans="1:4" ht="39.75" customHeight="1">
      <c r="A1" s="33" t="s">
        <v>349</v>
      </c>
      <c r="B1" s="33"/>
      <c r="C1" s="33"/>
      <c r="D1" s="33"/>
    </row>
    <row r="2" spans="1:4" ht="19.5" customHeight="1">
      <c r="A2" s="34"/>
      <c r="B2" s="34"/>
      <c r="C2" s="34"/>
      <c r="D2" s="34"/>
    </row>
    <row r="3" spans="1:4" ht="19.5" customHeight="1">
      <c r="A3" s="34"/>
      <c r="B3" s="34"/>
      <c r="C3" s="34"/>
      <c r="D3" s="34"/>
    </row>
    <row r="4" spans="1:4" ht="19.5" customHeight="1">
      <c r="A4" s="35" t="s">
        <v>1</v>
      </c>
      <c r="B4" s="35"/>
      <c r="C4" s="35"/>
      <c r="D4" s="35"/>
    </row>
    <row r="5" spans="1:4" ht="15.75" customHeight="1">
      <c r="A5" s="36" t="s">
        <v>2</v>
      </c>
      <c r="B5" s="36" t="s">
        <v>164</v>
      </c>
      <c r="C5" s="36"/>
      <c r="D5" s="36" t="s">
        <v>350</v>
      </c>
    </row>
    <row r="6" spans="1:4" ht="15">
      <c r="A6" s="36"/>
      <c r="B6" s="2" t="s">
        <v>351</v>
      </c>
      <c r="C6" s="2" t="s">
        <v>352</v>
      </c>
      <c r="D6" s="36"/>
    </row>
    <row r="7" spans="1:4" ht="19.5" customHeight="1">
      <c r="A7" s="4" t="s">
        <v>353</v>
      </c>
      <c r="B7" s="5">
        <v>0</v>
      </c>
      <c r="C7" s="5">
        <v>0</v>
      </c>
      <c r="D7" s="8">
        <v>0</v>
      </c>
    </row>
    <row r="8" spans="1:4" ht="19.5" customHeight="1">
      <c r="A8" s="4" t="s">
        <v>354</v>
      </c>
      <c r="B8" s="5"/>
      <c r="C8" s="5"/>
      <c r="D8" s="8"/>
    </row>
    <row r="9" spans="1:4" ht="19.5" customHeight="1">
      <c r="A9" s="4" t="s">
        <v>355</v>
      </c>
      <c r="B9" s="5"/>
      <c r="C9" s="5"/>
      <c r="D9" s="8"/>
    </row>
    <row r="10" spans="1:4" ht="19.5" customHeight="1">
      <c r="A10" s="1" t="s">
        <v>175</v>
      </c>
      <c r="B10" s="3"/>
      <c r="C10" s="3"/>
      <c r="D10" s="1"/>
    </row>
  </sheetData>
  <sheetProtection sheet="1" objects="1" scenarios="1"/>
  <mergeCells count="7">
    <mergeCell ref="A1:D1"/>
    <mergeCell ref="A2:D2"/>
    <mergeCell ref="A3:D3"/>
    <mergeCell ref="A4:D4"/>
    <mergeCell ref="A5:A6"/>
    <mergeCell ref="B5:C5"/>
    <mergeCell ref="D5:D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8" sqref="F8"/>
    </sheetView>
  </sheetViews>
  <sheetFormatPr defaultColWidth="11.421875" defaultRowHeight="15"/>
  <cols>
    <col min="1" max="1" width="25.57421875" style="0" customWidth="1"/>
    <col min="2" max="2" width="19.00390625" style="0" customWidth="1"/>
    <col min="3" max="3" width="25.57421875" style="0" customWidth="1"/>
    <col min="4" max="4" width="19.00390625" style="0" customWidth="1"/>
    <col min="5" max="5" width="25.57421875" style="0" customWidth="1"/>
    <col min="6" max="6" width="19.00390625" style="0" customWidth="1"/>
  </cols>
  <sheetData>
    <row r="1" spans="1:6" ht="39.75" customHeight="1">
      <c r="A1" s="33" t="s">
        <v>356</v>
      </c>
      <c r="B1" s="33"/>
      <c r="C1" s="33"/>
      <c r="D1" s="33"/>
      <c r="E1" s="33"/>
      <c r="F1" s="33"/>
    </row>
    <row r="2" spans="1:6" ht="19.5" customHeight="1">
      <c r="A2" s="34"/>
      <c r="B2" s="34"/>
      <c r="C2" s="34"/>
      <c r="D2" s="34"/>
      <c r="E2" s="34"/>
      <c r="F2" s="34"/>
    </row>
    <row r="3" spans="1:6" ht="19.5" customHeight="1">
      <c r="A3" s="34"/>
      <c r="B3" s="34"/>
      <c r="C3" s="34"/>
      <c r="D3" s="34"/>
      <c r="E3" s="34"/>
      <c r="F3" s="34"/>
    </row>
    <row r="4" spans="1:6" ht="19.5" customHeight="1">
      <c r="A4" s="35" t="s">
        <v>1</v>
      </c>
      <c r="B4" s="35"/>
      <c r="C4" s="35"/>
      <c r="D4" s="35"/>
      <c r="E4" s="35"/>
      <c r="F4" s="35"/>
    </row>
    <row r="5" spans="1:6" ht="15.75" customHeight="1">
      <c r="A5" s="36" t="s">
        <v>357</v>
      </c>
      <c r="B5" s="36"/>
      <c r="C5" s="36" t="s">
        <v>358</v>
      </c>
      <c r="D5" s="36"/>
      <c r="E5" s="36"/>
      <c r="F5" s="36"/>
    </row>
    <row r="6" spans="1:6" ht="15.75" customHeight="1">
      <c r="A6" s="36" t="s">
        <v>350</v>
      </c>
      <c r="B6" s="36" t="s">
        <v>277</v>
      </c>
      <c r="C6" s="36" t="s">
        <v>320</v>
      </c>
      <c r="D6" s="36"/>
      <c r="E6" s="36" t="s">
        <v>321</v>
      </c>
      <c r="F6" s="36"/>
    </row>
    <row r="7" spans="1:6" ht="22.5">
      <c r="A7" s="36"/>
      <c r="B7" s="36"/>
      <c r="C7" s="2" t="s">
        <v>350</v>
      </c>
      <c r="D7" s="2" t="s">
        <v>277</v>
      </c>
      <c r="E7" s="2" t="s">
        <v>350</v>
      </c>
      <c r="F7" s="2" t="s">
        <v>277</v>
      </c>
    </row>
    <row r="8" spans="1:6" ht="19.5" customHeight="1">
      <c r="A8">
        <v>0</v>
      </c>
      <c r="B8">
        <v>0</v>
      </c>
      <c r="C8">
        <v>0</v>
      </c>
      <c r="D8">
        <v>0</v>
      </c>
      <c r="E8">
        <v>0</v>
      </c>
      <c r="F8"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10">
    <mergeCell ref="A6:A7"/>
    <mergeCell ref="B6:B7"/>
    <mergeCell ref="C6:D6"/>
    <mergeCell ref="E6:F6"/>
    <mergeCell ref="A1:F1"/>
    <mergeCell ref="A2:F2"/>
    <mergeCell ref="A3:F3"/>
    <mergeCell ref="A4:F4"/>
    <mergeCell ref="A5:B5"/>
    <mergeCell ref="C5:F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J7" sqref="J7"/>
    </sheetView>
  </sheetViews>
  <sheetFormatPr defaultColWidth="11.421875" defaultRowHeight="15"/>
  <cols>
    <col min="1" max="1" width="30.421875" style="0" customWidth="1"/>
    <col min="2" max="2" width="19.00390625" style="0" customWidth="1"/>
    <col min="3" max="9" width="15.28125" style="0" customWidth="1"/>
  </cols>
  <sheetData>
    <row r="1" spans="1:9" ht="39.75" customHeight="1">
      <c r="A1" s="33" t="s">
        <v>359</v>
      </c>
      <c r="B1" s="33"/>
      <c r="C1" s="33"/>
      <c r="D1" s="33"/>
      <c r="E1" s="33"/>
      <c r="F1" s="33"/>
      <c r="G1" s="33"/>
      <c r="H1" s="33"/>
      <c r="I1" s="33"/>
    </row>
    <row r="2" spans="1:9" ht="19.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9" ht="19.5" customHeight="1">
      <c r="A3" s="34"/>
      <c r="B3" s="34"/>
      <c r="C3" s="34"/>
      <c r="D3" s="34"/>
      <c r="E3" s="34"/>
      <c r="F3" s="34"/>
      <c r="G3" s="34"/>
      <c r="H3" s="34"/>
      <c r="I3" s="34"/>
    </row>
    <row r="4" spans="1:9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</row>
    <row r="5" spans="1:9" ht="15.75" customHeight="1">
      <c r="A5" s="36" t="s">
        <v>220</v>
      </c>
      <c r="B5" s="36" t="s">
        <v>312</v>
      </c>
      <c r="C5" s="36" t="s">
        <v>360</v>
      </c>
      <c r="D5" s="36" t="s">
        <v>361</v>
      </c>
      <c r="E5" s="36" t="s">
        <v>276</v>
      </c>
      <c r="F5" s="36" t="s">
        <v>362</v>
      </c>
      <c r="G5" s="36"/>
      <c r="H5" s="36" t="s">
        <v>319</v>
      </c>
      <c r="I5" s="36"/>
    </row>
    <row r="6" spans="1:9" ht="15">
      <c r="A6" s="36"/>
      <c r="B6" s="36"/>
      <c r="C6" s="36"/>
      <c r="D6" s="36"/>
      <c r="E6" s="36"/>
      <c r="F6" s="2" t="s">
        <v>320</v>
      </c>
      <c r="G6" s="2" t="s">
        <v>321</v>
      </c>
      <c r="H6" s="2" t="s">
        <v>320</v>
      </c>
      <c r="I6" s="2" t="s">
        <v>321</v>
      </c>
    </row>
    <row r="7" spans="1:9" ht="19.5" customHeight="1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11">
    <mergeCell ref="H5:I5"/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57.140625" style="0" customWidth="1"/>
    <col min="2" max="7" width="19.00390625" style="0" customWidth="1"/>
  </cols>
  <sheetData>
    <row r="1" spans="1:7" ht="39.75" customHeight="1">
      <c r="A1" s="33" t="s">
        <v>363</v>
      </c>
      <c r="B1" s="33"/>
      <c r="C1" s="33"/>
      <c r="D1" s="33"/>
      <c r="E1" s="33"/>
      <c r="F1" s="33"/>
      <c r="G1" s="33"/>
    </row>
    <row r="2" spans="1:7" ht="19.5" customHeight="1">
      <c r="A2" s="34"/>
      <c r="B2" s="34"/>
      <c r="C2" s="34"/>
      <c r="D2" s="34"/>
      <c r="E2" s="34"/>
      <c r="F2" s="34"/>
      <c r="G2" s="34"/>
    </row>
    <row r="3" spans="1:7" ht="19.5" customHeight="1">
      <c r="A3" s="34"/>
      <c r="B3" s="34"/>
      <c r="C3" s="34"/>
      <c r="D3" s="34"/>
      <c r="E3" s="34"/>
      <c r="F3" s="34"/>
      <c r="G3" s="34"/>
    </row>
    <row r="4" spans="1:7" ht="19.5" customHeight="1">
      <c r="A4" s="35" t="s">
        <v>1</v>
      </c>
      <c r="B4" s="35"/>
      <c r="C4" s="35"/>
      <c r="D4" s="35"/>
      <c r="E4" s="35"/>
      <c r="F4" s="35"/>
      <c r="G4" s="35"/>
    </row>
    <row r="5" spans="1:7" ht="15.75" thickBot="1">
      <c r="A5" s="2" t="s">
        <v>364</v>
      </c>
      <c r="B5" s="2" t="s">
        <v>324</v>
      </c>
      <c r="C5" s="2" t="s">
        <v>365</v>
      </c>
      <c r="D5" s="2" t="s">
        <v>366</v>
      </c>
      <c r="E5" s="2" t="s">
        <v>367</v>
      </c>
      <c r="F5" s="2" t="s">
        <v>368</v>
      </c>
      <c r="G5" s="2" t="s">
        <v>369</v>
      </c>
    </row>
    <row r="6" spans="1:7" ht="19.5" customHeight="1" thickBot="1">
      <c r="A6" s="31" t="s">
        <v>543</v>
      </c>
      <c r="B6" s="31" t="s">
        <v>544</v>
      </c>
      <c r="C6" s="5" t="s">
        <v>538</v>
      </c>
      <c r="D6" s="5">
        <v>28.16</v>
      </c>
      <c r="E6" s="5" t="s">
        <v>538</v>
      </c>
      <c r="F6" s="5" t="s">
        <v>538</v>
      </c>
      <c r="G6" s="5">
        <f>SUM(D6)</f>
        <v>28.16</v>
      </c>
    </row>
    <row r="7" spans="1:7" ht="19.5" customHeight="1" thickBot="1">
      <c r="A7" s="31" t="s">
        <v>545</v>
      </c>
      <c r="B7" s="31" t="s">
        <v>546</v>
      </c>
      <c r="C7" s="5" t="s">
        <v>538</v>
      </c>
      <c r="D7" s="5">
        <v>186.26</v>
      </c>
      <c r="E7" s="5" t="s">
        <v>538</v>
      </c>
      <c r="F7" s="5" t="s">
        <v>538</v>
      </c>
      <c r="G7" s="5">
        <f>SUM(D7)</f>
        <v>186.26</v>
      </c>
    </row>
    <row r="8" spans="1:7" ht="19.5" customHeight="1" thickBot="1">
      <c r="A8" s="31" t="s">
        <v>547</v>
      </c>
      <c r="B8" s="31" t="s">
        <v>548</v>
      </c>
      <c r="C8" s="5" t="s">
        <v>538</v>
      </c>
      <c r="D8" s="5">
        <v>30</v>
      </c>
      <c r="E8" s="5" t="s">
        <v>538</v>
      </c>
      <c r="F8" s="5" t="s">
        <v>538</v>
      </c>
      <c r="G8" s="5">
        <f>SUM(D8)</f>
        <v>30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H6" sqref="H6"/>
    </sheetView>
  </sheetViews>
  <sheetFormatPr defaultColWidth="11.421875" defaultRowHeight="15"/>
  <cols>
    <col min="1" max="1" width="57.140625" style="0" customWidth="1"/>
    <col min="2" max="7" width="19.00390625" style="0" customWidth="1"/>
  </cols>
  <sheetData>
    <row r="1" spans="1:7" ht="39.75" customHeight="1">
      <c r="A1" s="33" t="s">
        <v>370</v>
      </c>
      <c r="B1" s="33"/>
      <c r="C1" s="33"/>
      <c r="D1" s="33"/>
      <c r="E1" s="33"/>
      <c r="F1" s="33"/>
      <c r="G1" s="33"/>
    </row>
    <row r="2" spans="1:7" ht="19.5" customHeight="1">
      <c r="A2" s="34"/>
      <c r="B2" s="34"/>
      <c r="C2" s="34"/>
      <c r="D2" s="34"/>
      <c r="E2" s="34"/>
      <c r="F2" s="34"/>
      <c r="G2" s="34"/>
    </row>
    <row r="3" spans="1:7" ht="19.5" customHeight="1">
      <c r="A3" s="34"/>
      <c r="B3" s="34"/>
      <c r="C3" s="34"/>
      <c r="D3" s="34"/>
      <c r="E3" s="34"/>
      <c r="F3" s="34"/>
      <c r="G3" s="34"/>
    </row>
    <row r="4" spans="1:7" ht="19.5" customHeight="1">
      <c r="A4" s="35" t="s">
        <v>1</v>
      </c>
      <c r="B4" s="35"/>
      <c r="C4" s="35"/>
      <c r="D4" s="35"/>
      <c r="E4" s="35"/>
      <c r="F4" s="35"/>
      <c r="G4" s="35"/>
    </row>
    <row r="5" spans="1:7" ht="15">
      <c r="A5" s="2" t="s">
        <v>364</v>
      </c>
      <c r="B5" s="2" t="s">
        <v>324</v>
      </c>
      <c r="C5" s="2" t="s">
        <v>365</v>
      </c>
      <c r="D5" s="2" t="s">
        <v>366</v>
      </c>
      <c r="E5" s="2" t="s">
        <v>367</v>
      </c>
      <c r="F5" s="2" t="s">
        <v>368</v>
      </c>
      <c r="G5" s="2" t="s">
        <v>369</v>
      </c>
    </row>
    <row r="6" spans="1:7" ht="19.5" customHeight="1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57.140625" style="0" customWidth="1"/>
    <col min="2" max="7" width="19.00390625" style="0" customWidth="1"/>
  </cols>
  <sheetData>
    <row r="1" spans="1:7" ht="39.75" customHeight="1">
      <c r="A1" s="33" t="s">
        <v>371</v>
      </c>
      <c r="B1" s="33"/>
      <c r="C1" s="33"/>
      <c r="D1" s="33"/>
      <c r="E1" s="33"/>
      <c r="F1" s="33"/>
      <c r="G1" s="33"/>
    </row>
    <row r="2" spans="1:7" ht="19.5" customHeight="1">
      <c r="A2" s="34"/>
      <c r="B2" s="34"/>
      <c r="C2" s="34"/>
      <c r="D2" s="34"/>
      <c r="E2" s="34"/>
      <c r="F2" s="34"/>
      <c r="G2" s="34"/>
    </row>
    <row r="3" spans="1:7" ht="19.5" customHeight="1">
      <c r="A3" s="34"/>
      <c r="B3" s="34"/>
      <c r="C3" s="34"/>
      <c r="D3" s="34"/>
      <c r="E3" s="34"/>
      <c r="F3" s="34"/>
      <c r="G3" s="34"/>
    </row>
    <row r="4" spans="1:7" ht="19.5" customHeight="1">
      <c r="A4" s="35" t="s">
        <v>1</v>
      </c>
      <c r="B4" s="35"/>
      <c r="C4" s="35"/>
      <c r="D4" s="35"/>
      <c r="E4" s="35"/>
      <c r="F4" s="35"/>
      <c r="G4" s="35"/>
    </row>
    <row r="5" spans="1:7" ht="15">
      <c r="A5" s="2" t="s">
        <v>364</v>
      </c>
      <c r="B5" s="2" t="s">
        <v>324</v>
      </c>
      <c r="C5" s="2" t="s">
        <v>365</v>
      </c>
      <c r="D5" s="2" t="s">
        <v>366</v>
      </c>
      <c r="E5" s="2" t="s">
        <v>367</v>
      </c>
      <c r="F5" s="2" t="s">
        <v>368</v>
      </c>
      <c r="G5" s="2" t="s">
        <v>369</v>
      </c>
    </row>
    <row r="6" spans="1:7" ht="19.5" customHeight="1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57.140625" style="0" customWidth="1"/>
    <col min="2" max="7" width="19.00390625" style="0" customWidth="1"/>
  </cols>
  <sheetData>
    <row r="1" spans="1:7" ht="39.75" customHeight="1">
      <c r="A1" s="33" t="s">
        <v>372</v>
      </c>
      <c r="B1" s="33"/>
      <c r="C1" s="33"/>
      <c r="D1" s="33"/>
      <c r="E1" s="33"/>
      <c r="F1" s="33"/>
      <c r="G1" s="33"/>
    </row>
    <row r="2" spans="1:7" ht="19.5" customHeight="1">
      <c r="A2" s="34"/>
      <c r="B2" s="34"/>
      <c r="C2" s="34"/>
      <c r="D2" s="34"/>
      <c r="E2" s="34"/>
      <c r="F2" s="34"/>
      <c r="G2" s="34"/>
    </row>
    <row r="3" spans="1:7" ht="19.5" customHeight="1">
      <c r="A3" s="34"/>
      <c r="B3" s="34"/>
      <c r="C3" s="34"/>
      <c r="D3" s="34"/>
      <c r="E3" s="34"/>
      <c r="F3" s="34"/>
      <c r="G3" s="34"/>
    </row>
    <row r="4" spans="1:7" ht="19.5" customHeight="1">
      <c r="A4" s="35" t="s">
        <v>1</v>
      </c>
      <c r="B4" s="35"/>
      <c r="C4" s="35"/>
      <c r="D4" s="35"/>
      <c r="E4" s="35"/>
      <c r="F4" s="35"/>
      <c r="G4" s="35"/>
    </row>
    <row r="5" spans="1:7" ht="15">
      <c r="A5" s="2" t="s">
        <v>364</v>
      </c>
      <c r="B5" s="2" t="s">
        <v>324</v>
      </c>
      <c r="C5" s="2" t="s">
        <v>373</v>
      </c>
      <c r="D5" s="2" t="s">
        <v>366</v>
      </c>
      <c r="E5" s="2" t="s">
        <v>367</v>
      </c>
      <c r="F5" s="2" t="s">
        <v>368</v>
      </c>
      <c r="G5" s="2" t="s">
        <v>369</v>
      </c>
    </row>
    <row r="6" spans="1:7" ht="19.5" customHeight="1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57.140625" style="0" customWidth="1"/>
    <col min="2" max="7" width="19.00390625" style="0" customWidth="1"/>
  </cols>
  <sheetData>
    <row r="1" spans="1:7" ht="39.75" customHeight="1">
      <c r="A1" s="33" t="s">
        <v>374</v>
      </c>
      <c r="B1" s="33"/>
      <c r="C1" s="33"/>
      <c r="D1" s="33"/>
      <c r="E1" s="33"/>
      <c r="F1" s="33"/>
      <c r="G1" s="33"/>
    </row>
    <row r="2" spans="1:7" ht="19.5" customHeight="1">
      <c r="A2" s="34"/>
      <c r="B2" s="34"/>
      <c r="C2" s="34"/>
      <c r="D2" s="34"/>
      <c r="E2" s="34"/>
      <c r="F2" s="34"/>
      <c r="G2" s="34"/>
    </row>
    <row r="3" spans="1:7" ht="19.5" customHeight="1">
      <c r="A3" s="34"/>
      <c r="B3" s="34"/>
      <c r="C3" s="34"/>
      <c r="D3" s="34"/>
      <c r="E3" s="34"/>
      <c r="F3" s="34"/>
      <c r="G3" s="34"/>
    </row>
    <row r="4" spans="1:7" ht="19.5" customHeight="1">
      <c r="A4" s="35" t="s">
        <v>1</v>
      </c>
      <c r="B4" s="35"/>
      <c r="C4" s="35"/>
      <c r="D4" s="35"/>
      <c r="E4" s="35"/>
      <c r="F4" s="35"/>
      <c r="G4" s="35"/>
    </row>
    <row r="5" spans="1:7" ht="15">
      <c r="A5" s="2" t="s">
        <v>364</v>
      </c>
      <c r="B5" s="2" t="s">
        <v>324</v>
      </c>
      <c r="C5" s="2" t="s">
        <v>373</v>
      </c>
      <c r="D5" s="2" t="s">
        <v>366</v>
      </c>
      <c r="E5" s="2" t="s">
        <v>367</v>
      </c>
      <c r="F5" s="2" t="s">
        <v>368</v>
      </c>
      <c r="G5" s="2" t="s">
        <v>369</v>
      </c>
    </row>
    <row r="6" spans="1:7" ht="19.5" customHeight="1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57.140625" style="0" customWidth="1"/>
    <col min="2" max="7" width="19.00390625" style="0" customWidth="1"/>
  </cols>
  <sheetData>
    <row r="1" spans="1:7" ht="39.75" customHeight="1">
      <c r="A1" s="33" t="s">
        <v>375</v>
      </c>
      <c r="B1" s="33"/>
      <c r="C1" s="33"/>
      <c r="D1" s="33"/>
      <c r="E1" s="33"/>
      <c r="F1" s="33"/>
      <c r="G1" s="33"/>
    </row>
    <row r="2" spans="1:7" ht="19.5" customHeight="1">
      <c r="A2" s="34"/>
      <c r="B2" s="34"/>
      <c r="C2" s="34"/>
      <c r="D2" s="34"/>
      <c r="E2" s="34"/>
      <c r="F2" s="34"/>
      <c r="G2" s="34"/>
    </row>
    <row r="3" spans="1:7" ht="19.5" customHeight="1">
      <c r="A3" s="34"/>
      <c r="B3" s="34"/>
      <c r="C3" s="34"/>
      <c r="D3" s="34"/>
      <c r="E3" s="34"/>
      <c r="F3" s="34"/>
      <c r="G3" s="34"/>
    </row>
    <row r="4" spans="1:7" ht="19.5" customHeight="1">
      <c r="A4" s="35" t="s">
        <v>1</v>
      </c>
      <c r="B4" s="35"/>
      <c r="C4" s="35"/>
      <c r="D4" s="35"/>
      <c r="E4" s="35"/>
      <c r="F4" s="35"/>
      <c r="G4" s="35"/>
    </row>
    <row r="5" spans="1:7" ht="15">
      <c r="A5" s="2" t="s">
        <v>364</v>
      </c>
      <c r="B5" s="2" t="s">
        <v>324</v>
      </c>
      <c r="C5" s="2" t="s">
        <v>373</v>
      </c>
      <c r="D5" s="2" t="s">
        <v>366</v>
      </c>
      <c r="E5" s="2" t="s">
        <v>367</v>
      </c>
      <c r="F5" s="2" t="s">
        <v>368</v>
      </c>
      <c r="G5" s="2" t="s">
        <v>369</v>
      </c>
    </row>
    <row r="6" spans="1:7" ht="19.5" customHeight="1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E1">
      <selection activeCell="U9" sqref="U9"/>
    </sheetView>
  </sheetViews>
  <sheetFormatPr defaultColWidth="11.421875" defaultRowHeight="15"/>
  <cols>
    <col min="1" max="1" width="38.140625" style="0" customWidth="1"/>
    <col min="2" max="20" width="15.28125" style="0" customWidth="1"/>
  </cols>
  <sheetData>
    <row r="1" spans="1:20" ht="39.75" customHeight="1">
      <c r="A1" s="33" t="s">
        <v>376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5.75" customHeight="1">
      <c r="A5" s="36"/>
      <c r="B5" s="36" t="s">
        <v>377</v>
      </c>
      <c r="C5" s="36"/>
      <c r="D5" s="36"/>
      <c r="E5" s="36"/>
      <c r="F5" s="36"/>
      <c r="G5" s="36"/>
      <c r="H5" s="36"/>
      <c r="I5" s="36"/>
      <c r="J5" s="36"/>
      <c r="K5" s="36" t="s">
        <v>378</v>
      </c>
      <c r="L5" s="36"/>
      <c r="M5" s="36"/>
      <c r="N5" s="36"/>
      <c r="O5" s="36"/>
      <c r="P5" s="36"/>
      <c r="Q5" s="36"/>
      <c r="R5" s="36"/>
      <c r="S5" s="36"/>
      <c r="T5" s="36"/>
    </row>
    <row r="6" spans="1:20" ht="15.75" customHeight="1">
      <c r="A6" s="36"/>
      <c r="B6" s="36" t="s">
        <v>379</v>
      </c>
      <c r="C6" s="36"/>
      <c r="D6" s="36"/>
      <c r="E6" s="36"/>
      <c r="F6" s="36"/>
      <c r="G6" s="36"/>
      <c r="H6" s="36"/>
      <c r="I6" s="36" t="s">
        <v>380</v>
      </c>
      <c r="J6" s="36"/>
      <c r="K6" s="36" t="s">
        <v>381</v>
      </c>
      <c r="L6" s="36"/>
      <c r="M6" s="36"/>
      <c r="N6" s="36"/>
      <c r="O6" s="36"/>
      <c r="P6" s="36"/>
      <c r="Q6" s="36"/>
      <c r="R6" s="36"/>
      <c r="S6" s="36" t="s">
        <v>380</v>
      </c>
      <c r="T6" s="36"/>
    </row>
    <row r="7" spans="1:20" ht="33.75">
      <c r="A7" s="36"/>
      <c r="B7" s="2" t="s">
        <v>382</v>
      </c>
      <c r="C7" s="2" t="s">
        <v>383</v>
      </c>
      <c r="D7" s="2" t="s">
        <v>384</v>
      </c>
      <c r="E7" s="2" t="s">
        <v>385</v>
      </c>
      <c r="F7" s="2" t="s">
        <v>386</v>
      </c>
      <c r="G7" s="2" t="s">
        <v>387</v>
      </c>
      <c r="H7" s="2" t="s">
        <v>388</v>
      </c>
      <c r="I7" s="2" t="s">
        <v>389</v>
      </c>
      <c r="J7" s="2" t="s">
        <v>390</v>
      </c>
      <c r="K7" s="2" t="s">
        <v>391</v>
      </c>
      <c r="L7" s="2" t="s">
        <v>392</v>
      </c>
      <c r="M7" s="2" t="s">
        <v>73</v>
      </c>
      <c r="N7" s="2" t="s">
        <v>393</v>
      </c>
      <c r="O7" s="2" t="s">
        <v>394</v>
      </c>
      <c r="P7" s="2" t="s">
        <v>395</v>
      </c>
      <c r="Q7" s="2" t="s">
        <v>396</v>
      </c>
      <c r="R7" s="2" t="s">
        <v>397</v>
      </c>
      <c r="S7" s="2" t="s">
        <v>389</v>
      </c>
      <c r="T7" s="2" t="s">
        <v>398</v>
      </c>
    </row>
    <row r="8" spans="1:20" ht="15">
      <c r="A8" s="1" t="s">
        <v>399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>
      <c r="A9" s="4" t="s">
        <v>400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8">
        <v>0</v>
      </c>
      <c r="J9" s="8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8">
        <v>0</v>
      </c>
      <c r="T9" s="8">
        <v>0</v>
      </c>
    </row>
    <row r="10" spans="1:20" ht="15">
      <c r="A10" s="4" t="s">
        <v>401</v>
      </c>
      <c r="B10" s="5"/>
      <c r="C10" s="5"/>
      <c r="D10" s="5"/>
      <c r="E10" s="5"/>
      <c r="F10" s="5"/>
      <c r="G10" s="5"/>
      <c r="H10" s="5"/>
      <c r="I10" s="8"/>
      <c r="J10" s="8"/>
      <c r="K10" s="5"/>
      <c r="L10" s="5"/>
      <c r="M10" s="5"/>
      <c r="N10" s="5"/>
      <c r="O10" s="5"/>
      <c r="P10" s="5"/>
      <c r="Q10" s="5"/>
      <c r="R10" s="5"/>
      <c r="S10" s="8"/>
      <c r="T10" s="8"/>
    </row>
    <row r="11" spans="1:20" ht="22.5">
      <c r="A11" s="1" t="s">
        <v>402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>
      <c r="A12" s="4" t="s">
        <v>403</v>
      </c>
      <c r="B12" s="5"/>
      <c r="C12" s="5"/>
      <c r="D12" s="5"/>
      <c r="E12" s="5"/>
      <c r="F12" s="5"/>
      <c r="G12" s="5"/>
      <c r="H12" s="5"/>
      <c r="I12" s="8"/>
      <c r="J12" s="8"/>
      <c r="K12" s="5"/>
      <c r="L12" s="5"/>
      <c r="M12" s="5"/>
      <c r="N12" s="5"/>
      <c r="O12" s="5"/>
      <c r="P12" s="5"/>
      <c r="Q12" s="5"/>
      <c r="R12" s="5"/>
      <c r="S12" s="8"/>
      <c r="T12" s="8"/>
    </row>
    <row r="13" spans="1:20" ht="15">
      <c r="A13" s="4" t="s">
        <v>404</v>
      </c>
      <c r="B13" s="5"/>
      <c r="C13" s="5"/>
      <c r="D13" s="5"/>
      <c r="E13" s="5"/>
      <c r="F13" s="5"/>
      <c r="G13" s="5"/>
      <c r="H13" s="5"/>
      <c r="I13" s="8"/>
      <c r="J13" s="8"/>
      <c r="K13" s="5"/>
      <c r="L13" s="5"/>
      <c r="M13" s="5"/>
      <c r="N13" s="5"/>
      <c r="O13" s="5"/>
      <c r="P13" s="5"/>
      <c r="Q13" s="5"/>
      <c r="R13" s="5"/>
      <c r="S13" s="8"/>
      <c r="T13" s="8"/>
    </row>
    <row r="14" spans="1:20" ht="15">
      <c r="A14" s="1" t="s">
        <v>405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</sheetData>
  <sheetProtection sheet="1" objects="1" scenarios="1"/>
  <mergeCells count="11">
    <mergeCell ref="S6:T6"/>
    <mergeCell ref="A1:T1"/>
    <mergeCell ref="A2:T2"/>
    <mergeCell ref="A3:T3"/>
    <mergeCell ref="A4:T4"/>
    <mergeCell ref="A5:A7"/>
    <mergeCell ref="B5:J5"/>
    <mergeCell ref="K5:T5"/>
    <mergeCell ref="B6:H6"/>
    <mergeCell ref="I6:J6"/>
    <mergeCell ref="K6:R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C16" sqref="C16"/>
    </sheetView>
  </sheetViews>
  <sheetFormatPr defaultColWidth="11.421875" defaultRowHeight="15"/>
  <cols>
    <col min="2" max="2" width="57.140625" style="0" customWidth="1"/>
    <col min="3" max="8" width="21.00390625" style="0" customWidth="1"/>
  </cols>
  <sheetData>
    <row r="1" spans="1:8" ht="39.75" customHeight="1">
      <c r="A1" s="33" t="s">
        <v>81</v>
      </c>
      <c r="B1" s="33"/>
      <c r="C1" s="33"/>
      <c r="D1" s="33"/>
      <c r="E1" s="33"/>
      <c r="F1" s="33"/>
      <c r="G1" s="33"/>
      <c r="H1" s="33"/>
    </row>
    <row r="2" spans="1:8" ht="19.5" customHeight="1">
      <c r="A2" s="34"/>
      <c r="B2" s="34"/>
      <c r="C2" s="34"/>
      <c r="D2" s="34"/>
      <c r="E2" s="34"/>
      <c r="F2" s="34"/>
      <c r="G2" s="34"/>
      <c r="H2" s="34"/>
    </row>
    <row r="3" spans="1:8" ht="19.5" customHeight="1">
      <c r="A3" s="34"/>
      <c r="B3" s="34"/>
      <c r="C3" s="34"/>
      <c r="D3" s="34"/>
      <c r="E3" s="34"/>
      <c r="F3" s="34"/>
      <c r="G3" s="34"/>
      <c r="H3" s="34"/>
    </row>
    <row r="4" spans="1:8" ht="19.5" customHeight="1">
      <c r="A4" s="35" t="s">
        <v>1</v>
      </c>
      <c r="B4" s="35"/>
      <c r="C4" s="35"/>
      <c r="D4" s="35"/>
      <c r="E4" s="35"/>
      <c r="F4" s="35"/>
      <c r="G4" s="35"/>
      <c r="H4" s="35"/>
    </row>
    <row r="5" spans="1:8" ht="45">
      <c r="A5" s="2" t="s">
        <v>2</v>
      </c>
      <c r="B5" s="2" t="s">
        <v>2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</row>
    <row r="6" spans="1:8" ht="15">
      <c r="A6" s="1" t="s">
        <v>7</v>
      </c>
      <c r="B6" s="1" t="s">
        <v>8</v>
      </c>
      <c r="C6" s="28">
        <v>0</v>
      </c>
      <c r="D6" s="28">
        <v>815.8</v>
      </c>
      <c r="E6" s="28">
        <v>744.66</v>
      </c>
      <c r="F6" s="28">
        <v>3088.42</v>
      </c>
      <c r="G6" s="28">
        <v>2098.69</v>
      </c>
      <c r="H6" s="28">
        <v>-0.51</v>
      </c>
    </row>
    <row r="7" spans="1:8" ht="15">
      <c r="A7" s="4" t="s">
        <v>9</v>
      </c>
      <c r="B7" s="4" t="s">
        <v>10</v>
      </c>
      <c r="C7" s="5">
        <v>0</v>
      </c>
      <c r="D7" s="5">
        <v>47.65</v>
      </c>
      <c r="E7" s="5">
        <v>205.39</v>
      </c>
      <c r="F7" s="5">
        <v>474.83</v>
      </c>
      <c r="G7" s="5">
        <v>499.72</v>
      </c>
      <c r="H7" s="5">
        <v>0</v>
      </c>
    </row>
    <row r="8" spans="1:8" ht="15">
      <c r="A8" s="1" t="s">
        <v>11</v>
      </c>
      <c r="B8" s="1" t="s">
        <v>12</v>
      </c>
      <c r="C8" s="28">
        <v>2121.92</v>
      </c>
      <c r="D8" s="28">
        <v>-1336.05</v>
      </c>
      <c r="E8" s="28">
        <v>1025.31</v>
      </c>
      <c r="F8" s="28">
        <v>4886.21</v>
      </c>
      <c r="G8" s="28">
        <v>1644.25</v>
      </c>
      <c r="H8" s="28">
        <v>-43.81</v>
      </c>
    </row>
    <row r="9" spans="1:8" ht="15">
      <c r="A9" s="1" t="s">
        <v>13</v>
      </c>
      <c r="B9" s="1" t="s">
        <v>14</v>
      </c>
      <c r="C9" s="28">
        <f aca="true" t="shared" si="0" ref="C9:H9">SUM(C10:C11)</f>
        <v>200</v>
      </c>
      <c r="D9" s="28">
        <f t="shared" si="0"/>
        <v>6.34</v>
      </c>
      <c r="E9" s="28">
        <f t="shared" si="0"/>
        <v>20</v>
      </c>
      <c r="F9" s="28">
        <f t="shared" si="0"/>
        <v>5.39</v>
      </c>
      <c r="G9" s="28">
        <f t="shared" si="0"/>
        <v>171.3</v>
      </c>
      <c r="H9" s="28">
        <f t="shared" si="0"/>
        <v>0</v>
      </c>
    </row>
    <row r="10" spans="1:8" ht="15">
      <c r="A10" s="4" t="s">
        <v>15</v>
      </c>
      <c r="B10" s="4" t="s">
        <v>16</v>
      </c>
      <c r="C10" s="5">
        <v>200</v>
      </c>
      <c r="D10" s="5">
        <v>6.34</v>
      </c>
      <c r="E10" s="5">
        <v>20</v>
      </c>
      <c r="F10" s="5">
        <v>5.39</v>
      </c>
      <c r="G10" s="5">
        <v>171.3</v>
      </c>
      <c r="H10" s="5">
        <v>0</v>
      </c>
    </row>
    <row r="11" spans="1:8" ht="15">
      <c r="A11" s="4" t="s">
        <v>77</v>
      </c>
      <c r="B11" s="4" t="s">
        <v>18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ht="15">
      <c r="A12" s="1" t="s">
        <v>19</v>
      </c>
      <c r="B12" s="1" t="s">
        <v>20</v>
      </c>
      <c r="C12" s="28">
        <f aca="true" t="shared" si="1" ref="C12:H12">SUM(C13,C29)</f>
        <v>12.41</v>
      </c>
      <c r="D12" s="28">
        <f t="shared" si="1"/>
        <v>338.8</v>
      </c>
      <c r="E12" s="28">
        <f t="shared" si="1"/>
        <v>6.34</v>
      </c>
      <c r="F12" s="28">
        <f t="shared" si="1"/>
        <v>487.54</v>
      </c>
      <c r="G12" s="28">
        <f t="shared" si="1"/>
        <v>561.73</v>
      </c>
      <c r="H12" s="28">
        <f t="shared" si="1"/>
        <v>-2.01</v>
      </c>
    </row>
    <row r="13" spans="1:8" ht="15">
      <c r="A13" s="4" t="s">
        <v>21</v>
      </c>
      <c r="B13" s="4" t="s">
        <v>22</v>
      </c>
      <c r="C13" s="5">
        <f aca="true" t="shared" si="2" ref="C13:H13">SUM(C14:C20,C25:C28)</f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0</v>
      </c>
    </row>
    <row r="14" spans="1:8" ht="15">
      <c r="A14" s="4"/>
      <c r="B14" s="4" t="s">
        <v>23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ht="22.5">
      <c r="A15" s="4"/>
      <c r="B15" s="4" t="s">
        <v>24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ht="15">
      <c r="A16" s="4"/>
      <c r="B16" s="4" t="s">
        <v>25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 ht="15">
      <c r="A17" s="4"/>
      <c r="B17" s="4" t="s">
        <v>26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ht="22.5">
      <c r="A18" s="4"/>
      <c r="B18" s="4" t="s">
        <v>27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1:8" ht="15">
      <c r="A19" s="4"/>
      <c r="B19" s="4" t="s">
        <v>28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1:8" ht="15">
      <c r="A20" s="4"/>
      <c r="B20" s="4" t="s">
        <v>78</v>
      </c>
      <c r="C20" s="5">
        <f aca="true" t="shared" si="3" ref="C20:H20">SUM(C21:C24)</f>
        <v>0</v>
      </c>
      <c r="D20" s="5">
        <f t="shared" si="3"/>
        <v>0</v>
      </c>
      <c r="E20" s="5">
        <f t="shared" si="3"/>
        <v>0</v>
      </c>
      <c r="F20" s="5">
        <f t="shared" si="3"/>
        <v>0</v>
      </c>
      <c r="G20" s="5">
        <f t="shared" si="3"/>
        <v>0</v>
      </c>
      <c r="H20" s="5">
        <f t="shared" si="3"/>
        <v>0</v>
      </c>
    </row>
    <row r="21" spans="1:8" ht="15">
      <c r="A21" s="4"/>
      <c r="B21" s="4" t="s">
        <v>30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ht="15">
      <c r="A22" s="4"/>
      <c r="B22" s="4" t="s">
        <v>31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ht="15">
      <c r="A23" s="4"/>
      <c r="B23" s="4" t="s">
        <v>32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ht="15">
      <c r="A24" s="4"/>
      <c r="B24" s="4" t="s">
        <v>33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ht="15">
      <c r="A25" s="4"/>
      <c r="B25" s="4" t="s">
        <v>88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</row>
    <row r="26" spans="1:8" ht="22.5">
      <c r="A26" s="4"/>
      <c r="B26" s="4" t="s">
        <v>35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ht="15">
      <c r="A27" s="4"/>
      <c r="B27" s="4" t="s">
        <v>36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ht="15">
      <c r="A28" s="4"/>
      <c r="B28" s="4" t="s">
        <v>37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ht="15">
      <c r="A29" s="4" t="s">
        <v>38</v>
      </c>
      <c r="B29" s="4" t="s">
        <v>39</v>
      </c>
      <c r="C29" s="5">
        <f aca="true" t="shared" si="4" ref="C29:H29">SUM(C30:C31)</f>
        <v>12.41</v>
      </c>
      <c r="D29" s="5">
        <f t="shared" si="4"/>
        <v>338.8</v>
      </c>
      <c r="E29" s="5">
        <f t="shared" si="4"/>
        <v>6.34</v>
      </c>
      <c r="F29" s="5">
        <f t="shared" si="4"/>
        <v>487.54</v>
      </c>
      <c r="G29" s="5">
        <f t="shared" si="4"/>
        <v>561.73</v>
      </c>
      <c r="H29" s="5">
        <f t="shared" si="4"/>
        <v>-2.01</v>
      </c>
    </row>
    <row r="30" spans="1:8" ht="15">
      <c r="A30" s="4"/>
      <c r="B30" s="4" t="s">
        <v>40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</row>
    <row r="31" spans="1:8" ht="15">
      <c r="A31" s="4"/>
      <c r="B31" s="4" t="s">
        <v>41</v>
      </c>
      <c r="C31" s="5">
        <v>12.41</v>
      </c>
      <c r="D31" s="5">
        <v>338.8</v>
      </c>
      <c r="E31" s="5">
        <v>6.34</v>
      </c>
      <c r="F31" s="5">
        <v>487.54</v>
      </c>
      <c r="G31" s="5">
        <v>561.73</v>
      </c>
      <c r="H31" s="5">
        <v>-2.01</v>
      </c>
    </row>
    <row r="32" spans="1:8" ht="15">
      <c r="A32" s="1" t="s">
        <v>42</v>
      </c>
      <c r="B32" s="1" t="s">
        <v>43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ht="15">
      <c r="A33" s="1" t="s">
        <v>44</v>
      </c>
      <c r="B33" s="1" t="s">
        <v>45</v>
      </c>
      <c r="C33" s="28">
        <f aca="true" t="shared" si="5" ref="C33:H33">SUM(C34:C38)</f>
        <v>75</v>
      </c>
      <c r="D33" s="28">
        <f t="shared" si="5"/>
        <v>175.11</v>
      </c>
      <c r="E33" s="28">
        <f t="shared" si="5"/>
        <v>156.13</v>
      </c>
      <c r="F33" s="28">
        <f t="shared" si="5"/>
        <v>593.98</v>
      </c>
      <c r="G33" s="28">
        <f t="shared" si="5"/>
        <v>735.86</v>
      </c>
      <c r="H33" s="28">
        <f t="shared" si="5"/>
        <v>0</v>
      </c>
    </row>
    <row r="34" spans="1:8" ht="15">
      <c r="A34" s="4" t="s">
        <v>46</v>
      </c>
      <c r="B34" s="4" t="s">
        <v>47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</row>
    <row r="35" spans="1:8" ht="15">
      <c r="A35" s="4" t="s">
        <v>48</v>
      </c>
      <c r="B35" s="4" t="s">
        <v>49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</row>
    <row r="36" spans="1:8" ht="22.5">
      <c r="A36" s="4" t="s">
        <v>50</v>
      </c>
      <c r="B36" s="4" t="s">
        <v>51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</row>
    <row r="37" spans="1:8" ht="22.5">
      <c r="A37" s="4" t="s">
        <v>52</v>
      </c>
      <c r="B37" s="4" t="s">
        <v>53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</row>
    <row r="38" spans="1:8" ht="15">
      <c r="A38" s="4" t="s">
        <v>54</v>
      </c>
      <c r="B38" s="4" t="s">
        <v>55</v>
      </c>
      <c r="C38" s="5">
        <v>75</v>
      </c>
      <c r="D38" s="5">
        <v>175.11</v>
      </c>
      <c r="E38" s="5">
        <v>156.13</v>
      </c>
      <c r="F38" s="5">
        <v>593.98</v>
      </c>
      <c r="G38" s="5">
        <v>735.86</v>
      </c>
      <c r="H38" s="5">
        <v>0</v>
      </c>
    </row>
    <row r="39" spans="1:8" ht="15">
      <c r="A39" s="1" t="s">
        <v>56</v>
      </c>
      <c r="B39" s="1" t="s">
        <v>57</v>
      </c>
      <c r="C39" s="28">
        <f aca="true" t="shared" si="6" ref="C39:H39">SUM(C40,C56)</f>
        <v>0</v>
      </c>
      <c r="D39" s="28">
        <f t="shared" si="6"/>
        <v>0</v>
      </c>
      <c r="E39" s="28">
        <f t="shared" si="6"/>
        <v>0</v>
      </c>
      <c r="F39" s="28">
        <f t="shared" si="6"/>
        <v>14.8</v>
      </c>
      <c r="G39" s="28">
        <f t="shared" si="6"/>
        <v>0</v>
      </c>
      <c r="H39" s="28">
        <f t="shared" si="6"/>
        <v>0</v>
      </c>
    </row>
    <row r="40" spans="1:8" ht="15">
      <c r="A40" s="4" t="s">
        <v>58</v>
      </c>
      <c r="B40" s="4" t="s">
        <v>22</v>
      </c>
      <c r="C40" s="5">
        <f aca="true" t="shared" si="7" ref="C40:H40">SUM(C41:C47,C52:C55)</f>
        <v>0</v>
      </c>
      <c r="D40" s="5">
        <f t="shared" si="7"/>
        <v>0</v>
      </c>
      <c r="E40" s="5">
        <f t="shared" si="7"/>
        <v>0</v>
      </c>
      <c r="F40" s="5">
        <f t="shared" si="7"/>
        <v>0</v>
      </c>
      <c r="G40" s="5">
        <f t="shared" si="7"/>
        <v>0</v>
      </c>
      <c r="H40" s="5">
        <f t="shared" si="7"/>
        <v>0</v>
      </c>
    </row>
    <row r="41" spans="1:8" ht="15">
      <c r="A41" s="4"/>
      <c r="B41" s="4" t="s">
        <v>23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</row>
    <row r="42" spans="1:8" ht="22.5">
      <c r="A42" s="4"/>
      <c r="B42" s="4" t="s">
        <v>24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</row>
    <row r="43" spans="1:8" ht="15">
      <c r="A43" s="4"/>
      <c r="B43" s="4" t="s">
        <v>25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</row>
    <row r="44" spans="1:8" ht="15">
      <c r="A44" s="4"/>
      <c r="B44" s="4" t="s">
        <v>26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</row>
    <row r="45" spans="1:8" ht="22.5">
      <c r="A45" s="4"/>
      <c r="B45" s="4" t="s">
        <v>27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</row>
    <row r="46" spans="1:8" ht="15">
      <c r="A46" s="4"/>
      <c r="B46" s="4" t="s">
        <v>28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</row>
    <row r="47" spans="1:8" ht="15">
      <c r="A47" s="4"/>
      <c r="B47" s="4" t="s">
        <v>78</v>
      </c>
      <c r="C47" s="5">
        <f aca="true" t="shared" si="8" ref="C47:H47">SUM(C48:C51)</f>
        <v>0</v>
      </c>
      <c r="D47" s="5">
        <f t="shared" si="8"/>
        <v>0</v>
      </c>
      <c r="E47" s="5">
        <f t="shared" si="8"/>
        <v>0</v>
      </c>
      <c r="F47" s="5">
        <f t="shared" si="8"/>
        <v>0</v>
      </c>
      <c r="G47" s="5">
        <f t="shared" si="8"/>
        <v>0</v>
      </c>
      <c r="H47" s="5">
        <f t="shared" si="8"/>
        <v>0</v>
      </c>
    </row>
    <row r="48" spans="1:8" ht="15">
      <c r="A48" s="4"/>
      <c r="B48" s="4" t="s">
        <v>30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</row>
    <row r="49" spans="1:8" ht="15">
      <c r="A49" s="4"/>
      <c r="B49" s="4" t="s">
        <v>31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</row>
    <row r="50" spans="1:8" ht="15">
      <c r="A50" s="4"/>
      <c r="B50" s="4" t="s">
        <v>32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</row>
    <row r="51" spans="1:8" ht="15">
      <c r="A51" s="4"/>
      <c r="B51" s="4" t="s">
        <v>33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</row>
    <row r="52" spans="1:8" ht="15">
      <c r="A52" s="4"/>
      <c r="B52" s="4" t="s">
        <v>88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</row>
    <row r="53" spans="1:8" ht="22.5">
      <c r="A53" s="4"/>
      <c r="B53" s="4" t="s">
        <v>35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</row>
    <row r="54" spans="1:8" ht="15">
      <c r="A54" s="4"/>
      <c r="B54" s="4" t="s">
        <v>36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</row>
    <row r="55" spans="1:8" ht="15">
      <c r="A55" s="4"/>
      <c r="B55" s="4" t="s">
        <v>37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</row>
    <row r="56" spans="1:8" ht="15">
      <c r="A56" s="4" t="s">
        <v>59</v>
      </c>
      <c r="B56" s="4" t="s">
        <v>39</v>
      </c>
      <c r="C56" s="5">
        <f aca="true" t="shared" si="9" ref="C56:H56">SUM(C57:C58)</f>
        <v>0</v>
      </c>
      <c r="D56" s="5">
        <f t="shared" si="9"/>
        <v>0</v>
      </c>
      <c r="E56" s="5">
        <f t="shared" si="9"/>
        <v>0</v>
      </c>
      <c r="F56" s="5">
        <f t="shared" si="9"/>
        <v>14.8</v>
      </c>
      <c r="G56" s="5">
        <f t="shared" si="9"/>
        <v>0</v>
      </c>
      <c r="H56" s="5">
        <f t="shared" si="9"/>
        <v>0</v>
      </c>
    </row>
    <row r="57" spans="1:8" ht="15">
      <c r="A57" s="4"/>
      <c r="B57" s="4" t="s">
        <v>40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</row>
    <row r="58" spans="1:8" ht="15">
      <c r="A58" s="4"/>
      <c r="B58" s="4" t="s">
        <v>41</v>
      </c>
      <c r="C58" s="5">
        <v>0</v>
      </c>
      <c r="D58" s="5">
        <v>0</v>
      </c>
      <c r="E58" s="5">
        <v>0</v>
      </c>
      <c r="F58" s="5">
        <v>14.8</v>
      </c>
      <c r="G58" s="5">
        <v>0</v>
      </c>
      <c r="H58" s="5">
        <v>0</v>
      </c>
    </row>
    <row r="59" spans="1:8" ht="15">
      <c r="A59" s="6"/>
      <c r="B59" s="6" t="s">
        <v>60</v>
      </c>
      <c r="C59" s="30">
        <f aca="true" t="shared" si="10" ref="C59:H59">SUM(C39,C33,C32,C12,C9,C8,C6)</f>
        <v>2409.33</v>
      </c>
      <c r="D59" s="30">
        <f t="shared" si="10"/>
        <v>0</v>
      </c>
      <c r="E59" s="30">
        <f t="shared" si="10"/>
        <v>1952.44</v>
      </c>
      <c r="F59" s="30">
        <f t="shared" si="10"/>
        <v>9076.34</v>
      </c>
      <c r="G59" s="30">
        <f t="shared" si="10"/>
        <v>5211.83</v>
      </c>
      <c r="H59" s="30">
        <f t="shared" si="10"/>
        <v>-46.33</v>
      </c>
    </row>
    <row r="60" spans="1:8" ht="15">
      <c r="A60" s="1" t="s">
        <v>61</v>
      </c>
      <c r="B60" s="1" t="s">
        <v>62</v>
      </c>
      <c r="C60" s="28">
        <f aca="true" t="shared" si="11" ref="C60:H60">SUM(C61:C62)</f>
        <v>0</v>
      </c>
      <c r="D60" s="28">
        <f t="shared" si="11"/>
        <v>0</v>
      </c>
      <c r="E60" s="28">
        <f t="shared" si="11"/>
        <v>0</v>
      </c>
      <c r="F60" s="28">
        <f t="shared" si="11"/>
        <v>0</v>
      </c>
      <c r="G60" s="28">
        <f t="shared" si="11"/>
        <v>0</v>
      </c>
      <c r="H60" s="28">
        <f t="shared" si="11"/>
        <v>0</v>
      </c>
    </row>
    <row r="61" spans="1:8" ht="15">
      <c r="A61" s="4" t="s">
        <v>63</v>
      </c>
      <c r="B61" s="4" t="s">
        <v>64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</row>
    <row r="62" spans="1:8" ht="15">
      <c r="A62" s="4" t="s">
        <v>65</v>
      </c>
      <c r="B62" s="4" t="s">
        <v>66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</row>
    <row r="63" spans="1:8" ht="15">
      <c r="A63" s="1" t="s">
        <v>67</v>
      </c>
      <c r="B63" s="1" t="s">
        <v>68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</row>
    <row r="64" spans="1:8" ht="15">
      <c r="A64" s="6"/>
      <c r="B64" s="6" t="s">
        <v>69</v>
      </c>
      <c r="C64" s="30">
        <f aca="true" t="shared" si="12" ref="C64:H64">SUM(C59,C60,C63)</f>
        <v>2409.33</v>
      </c>
      <c r="D64" s="30">
        <f t="shared" si="12"/>
        <v>0</v>
      </c>
      <c r="E64" s="30">
        <f t="shared" si="12"/>
        <v>1952.44</v>
      </c>
      <c r="F64" s="30">
        <f t="shared" si="12"/>
        <v>9076.34</v>
      </c>
      <c r="G64" s="30">
        <f t="shared" si="12"/>
        <v>5211.83</v>
      </c>
      <c r="H64" s="30">
        <f t="shared" si="12"/>
        <v>-46.33</v>
      </c>
    </row>
  </sheetData>
  <sheetProtection sheet="1" objects="1" scenarios="1"/>
  <mergeCells count="4">
    <mergeCell ref="A1:H1"/>
    <mergeCell ref="A2:H2"/>
    <mergeCell ref="A3:H3"/>
    <mergeCell ref="A4:H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16" sqref="B16"/>
    </sheetView>
  </sheetViews>
  <sheetFormatPr defaultColWidth="11.421875" defaultRowHeight="15"/>
  <cols>
    <col min="1" max="1" width="62.8515625" style="0" customWidth="1"/>
    <col min="2" max="2" width="21.00390625" style="0" customWidth="1"/>
  </cols>
  <sheetData>
    <row r="1" spans="1:2" ht="39.75" customHeight="1">
      <c r="A1" s="33" t="s">
        <v>406</v>
      </c>
      <c r="B1" s="33"/>
    </row>
    <row r="2" spans="1:2" ht="19.5" customHeight="1">
      <c r="A2" s="34"/>
      <c r="B2" s="34"/>
    </row>
    <row r="3" spans="1:2" ht="19.5" customHeight="1">
      <c r="A3" s="34"/>
      <c r="B3" s="34"/>
    </row>
    <row r="4" spans="1:2" ht="19.5" customHeight="1">
      <c r="A4" s="35" t="s">
        <v>1</v>
      </c>
      <c r="B4" s="35"/>
    </row>
    <row r="5" spans="1:2" ht="15">
      <c r="A5" s="2" t="s">
        <v>2</v>
      </c>
      <c r="B5" s="2" t="s">
        <v>277</v>
      </c>
    </row>
    <row r="6" spans="1:2" ht="15">
      <c r="A6" s="1" t="s">
        <v>407</v>
      </c>
      <c r="B6" s="28">
        <v>3962.98</v>
      </c>
    </row>
    <row r="7" spans="1:2" ht="15">
      <c r="A7" s="1" t="s">
        <v>408</v>
      </c>
      <c r="B7" s="28">
        <f>B8+B9+B10+B11</f>
        <v>39140.35</v>
      </c>
    </row>
    <row r="8" spans="1:2" ht="15">
      <c r="A8" s="4" t="s">
        <v>409</v>
      </c>
      <c r="B8" s="5">
        <v>37552.86</v>
      </c>
    </row>
    <row r="9" spans="1:2" ht="15">
      <c r="A9" s="4" t="s">
        <v>410</v>
      </c>
      <c r="B9" s="5">
        <v>848.52</v>
      </c>
    </row>
    <row r="10" spans="1:2" ht="15">
      <c r="A10" s="4" t="s">
        <v>411</v>
      </c>
      <c r="B10" s="5">
        <v>738.97</v>
      </c>
    </row>
    <row r="11" spans="1:2" ht="15">
      <c r="A11" s="4" t="s">
        <v>412</v>
      </c>
      <c r="B11" s="5">
        <v>0</v>
      </c>
    </row>
    <row r="12" spans="1:2" ht="15">
      <c r="A12" s="1" t="s">
        <v>413</v>
      </c>
      <c r="B12" s="28">
        <f>B13+B14+B15+B16</f>
        <v>-7354.879999999999</v>
      </c>
    </row>
    <row r="13" spans="1:2" ht="15">
      <c r="A13" s="4" t="s">
        <v>409</v>
      </c>
      <c r="B13" s="5">
        <v>-4363.83</v>
      </c>
    </row>
    <row r="14" spans="1:2" ht="15">
      <c r="A14" s="4" t="s">
        <v>410</v>
      </c>
      <c r="B14" s="5">
        <v>-614.58</v>
      </c>
    </row>
    <row r="15" spans="1:2" ht="15">
      <c r="A15" s="4" t="s">
        <v>411</v>
      </c>
      <c r="B15" s="5">
        <v>-2376.47</v>
      </c>
    </row>
    <row r="16" spans="1:2" ht="15">
      <c r="A16" s="4" t="s">
        <v>412</v>
      </c>
      <c r="B16" s="5">
        <v>0</v>
      </c>
    </row>
    <row r="17" spans="1:2" ht="15">
      <c r="A17" s="1" t="s">
        <v>414</v>
      </c>
      <c r="B17" s="28">
        <f>B18+B19</f>
        <v>0</v>
      </c>
    </row>
    <row r="18" spans="1:2" ht="15">
      <c r="A18" s="4" t="s">
        <v>415</v>
      </c>
      <c r="B18" s="5">
        <v>0</v>
      </c>
    </row>
    <row r="19" spans="1:2" ht="15">
      <c r="A19" s="4" t="s">
        <v>416</v>
      </c>
      <c r="B19" s="5">
        <v>0</v>
      </c>
    </row>
    <row r="20" spans="1:2" ht="15">
      <c r="A20" s="1" t="s">
        <v>417</v>
      </c>
      <c r="B20" s="28">
        <f>B6+B7+B12</f>
        <v>35748.450000000004</v>
      </c>
    </row>
    <row r="21" spans="1:2" ht="15">
      <c r="A21" s="1" t="s">
        <v>418</v>
      </c>
      <c r="B21" s="28">
        <v>15096.24</v>
      </c>
    </row>
    <row r="22" spans="1:2" ht="15">
      <c r="A22" s="1" t="s">
        <v>419</v>
      </c>
      <c r="B22" s="28">
        <v>921.03</v>
      </c>
    </row>
    <row r="23" spans="1:2" ht="15">
      <c r="A23" s="1" t="s">
        <v>420</v>
      </c>
      <c r="B23" s="28">
        <f>B20-B21-B22</f>
        <v>19731.180000000008</v>
      </c>
    </row>
  </sheetData>
  <sheetProtection sheet="1" objects="1" scenarios="1"/>
  <mergeCells count="4">
    <mergeCell ref="A1:B1"/>
    <mergeCell ref="A2:B2"/>
    <mergeCell ref="A3:B3"/>
    <mergeCell ref="A4:B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B1">
      <selection activeCell="M8" sqref="M8"/>
    </sheetView>
  </sheetViews>
  <sheetFormatPr defaultColWidth="11.421875" defaultRowHeight="15"/>
  <cols>
    <col min="1" max="1" width="47.57421875" style="0" customWidth="1"/>
    <col min="2" max="2" width="15.28125" style="0" customWidth="1"/>
    <col min="3" max="5" width="19.00390625" style="0" customWidth="1"/>
    <col min="6" max="6" width="15.28125" style="0" customWidth="1"/>
    <col min="7" max="9" width="19.00390625" style="0" customWidth="1"/>
    <col min="10" max="10" width="17.140625" style="0" customWidth="1"/>
    <col min="11" max="11" width="28.57421875" style="0" customWidth="1"/>
    <col min="12" max="13" width="19.00390625" style="0" customWidth="1"/>
  </cols>
  <sheetData>
    <row r="1" spans="1:13" ht="39.75" customHeight="1">
      <c r="A1" s="33" t="s">
        <v>421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.75" customHeight="1">
      <c r="A5" s="36" t="s">
        <v>422</v>
      </c>
      <c r="B5" s="36" t="s">
        <v>423</v>
      </c>
      <c r="C5" s="36" t="s">
        <v>424</v>
      </c>
      <c r="D5" s="36" t="s">
        <v>425</v>
      </c>
      <c r="E5" s="36" t="s">
        <v>426</v>
      </c>
      <c r="F5" s="36" t="s">
        <v>427</v>
      </c>
      <c r="G5" s="36" t="s">
        <v>428</v>
      </c>
      <c r="H5" s="36"/>
      <c r="I5" s="36"/>
      <c r="J5" s="36" t="s">
        <v>429</v>
      </c>
      <c r="K5" s="36" t="s">
        <v>430</v>
      </c>
      <c r="L5" s="36" t="s">
        <v>431</v>
      </c>
      <c r="M5" s="36"/>
    </row>
    <row r="6" spans="1:13" ht="15.75" customHeight="1">
      <c r="A6" s="36"/>
      <c r="B6" s="36"/>
      <c r="C6" s="36"/>
      <c r="D6" s="36"/>
      <c r="E6" s="36"/>
      <c r="F6" s="36"/>
      <c r="G6" s="36" t="s">
        <v>432</v>
      </c>
      <c r="H6" s="36"/>
      <c r="I6" s="36" t="s">
        <v>165</v>
      </c>
      <c r="J6" s="36"/>
      <c r="K6" s="36"/>
      <c r="L6" s="36"/>
      <c r="M6" s="36"/>
    </row>
    <row r="7" spans="1:13" ht="22.5">
      <c r="A7" s="36"/>
      <c r="B7" s="36"/>
      <c r="C7" s="36"/>
      <c r="D7" s="36"/>
      <c r="E7" s="36"/>
      <c r="F7" s="36"/>
      <c r="G7" s="2" t="s">
        <v>320</v>
      </c>
      <c r="H7" s="2" t="s">
        <v>433</v>
      </c>
      <c r="I7" s="36"/>
      <c r="J7" s="36"/>
      <c r="K7" s="36"/>
      <c r="L7" s="2" t="s">
        <v>320</v>
      </c>
      <c r="M7" s="2" t="s">
        <v>434</v>
      </c>
    </row>
    <row r="8" spans="1:13" ht="19.5" customHeight="1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</sheetData>
  <sheetProtection/>
  <mergeCells count="16">
    <mergeCell ref="A1:M1"/>
    <mergeCell ref="A2:M2"/>
    <mergeCell ref="A3:M3"/>
    <mergeCell ref="A4:M4"/>
    <mergeCell ref="A5:A7"/>
    <mergeCell ref="B5:B7"/>
    <mergeCell ref="C5:C7"/>
    <mergeCell ref="D5:D7"/>
    <mergeCell ref="E5:E7"/>
    <mergeCell ref="F5:F7"/>
    <mergeCell ref="G5:I5"/>
    <mergeCell ref="J5:J7"/>
    <mergeCell ref="K5:K7"/>
    <mergeCell ref="L5:M6"/>
    <mergeCell ref="G6:H6"/>
    <mergeCell ref="I6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6" sqref="F6"/>
    </sheetView>
  </sheetViews>
  <sheetFormatPr defaultColWidth="11.421875" defaultRowHeight="15"/>
  <cols>
    <col min="1" max="1" width="47.57421875" style="0" customWidth="1"/>
    <col min="2" max="4" width="19.00390625" style="0" customWidth="1"/>
    <col min="5" max="6" width="38.140625" style="0" customWidth="1"/>
  </cols>
  <sheetData>
    <row r="1" spans="1:6" ht="39.75" customHeight="1">
      <c r="A1" s="33" t="s">
        <v>435</v>
      </c>
      <c r="B1" s="33"/>
      <c r="C1" s="33"/>
      <c r="D1" s="33"/>
      <c r="E1" s="33"/>
      <c r="F1" s="33"/>
    </row>
    <row r="2" spans="1:6" ht="19.5" customHeight="1">
      <c r="A2" s="34"/>
      <c r="B2" s="34"/>
      <c r="C2" s="34"/>
      <c r="D2" s="34"/>
      <c r="E2" s="34"/>
      <c r="F2" s="34"/>
    </row>
    <row r="3" spans="1:6" ht="19.5" customHeight="1">
      <c r="A3" s="34"/>
      <c r="B3" s="34"/>
      <c r="C3" s="34"/>
      <c r="D3" s="34"/>
      <c r="E3" s="34"/>
      <c r="F3" s="34"/>
    </row>
    <row r="4" spans="1:6" ht="19.5" customHeight="1">
      <c r="A4" s="35" t="s">
        <v>1</v>
      </c>
      <c r="B4" s="35"/>
      <c r="C4" s="35"/>
      <c r="D4" s="35"/>
      <c r="E4" s="35"/>
      <c r="F4" s="35"/>
    </row>
    <row r="5" spans="1:6" ht="22.5">
      <c r="A5" s="2" t="s">
        <v>220</v>
      </c>
      <c r="B5" s="2" t="s">
        <v>312</v>
      </c>
      <c r="C5" s="2" t="s">
        <v>436</v>
      </c>
      <c r="D5" s="2" t="s">
        <v>437</v>
      </c>
      <c r="E5" s="2" t="s">
        <v>438</v>
      </c>
      <c r="F5" s="2" t="s">
        <v>439</v>
      </c>
    </row>
    <row r="6" spans="1:6" ht="19.5" customHeight="1">
      <c r="A6">
        <v>0</v>
      </c>
      <c r="B6">
        <v>0</v>
      </c>
      <c r="C6">
        <v>0</v>
      </c>
      <c r="D6">
        <v>0</v>
      </c>
      <c r="E6">
        <v>0</v>
      </c>
      <c r="F6"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sheetProtection/>
  <mergeCells count="4">
    <mergeCell ref="A1:F1"/>
    <mergeCell ref="A2:F2"/>
    <mergeCell ref="A3:F3"/>
    <mergeCell ref="A4:F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C16">
      <selection activeCell="J45" sqref="J45"/>
    </sheetView>
  </sheetViews>
  <sheetFormatPr defaultColWidth="11.421875" defaultRowHeight="15"/>
  <cols>
    <col min="1" max="1" width="57.140625" style="0" customWidth="1"/>
    <col min="2" max="16" width="19.00390625" style="0" customWidth="1"/>
  </cols>
  <sheetData>
    <row r="1" spans="1:16" ht="39.75" customHeight="1">
      <c r="A1" s="33" t="s">
        <v>440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45">
      <c r="A5" s="2" t="s">
        <v>441</v>
      </c>
      <c r="B5" s="2" t="s">
        <v>442</v>
      </c>
      <c r="C5" s="2" t="s">
        <v>443</v>
      </c>
      <c r="D5" s="2" t="s">
        <v>444</v>
      </c>
      <c r="E5" s="2" t="s">
        <v>445</v>
      </c>
      <c r="F5" s="2" t="s">
        <v>446</v>
      </c>
      <c r="G5" s="2" t="s">
        <v>447</v>
      </c>
      <c r="H5" s="2" t="s">
        <v>448</v>
      </c>
      <c r="I5" s="2" t="s">
        <v>449</v>
      </c>
      <c r="J5" s="2" t="s">
        <v>450</v>
      </c>
      <c r="K5" s="2" t="s">
        <v>451</v>
      </c>
      <c r="L5" s="2" t="s">
        <v>452</v>
      </c>
      <c r="M5" s="2" t="s">
        <v>453</v>
      </c>
      <c r="N5" s="2" t="s">
        <v>454</v>
      </c>
      <c r="O5" s="2" t="s">
        <v>455</v>
      </c>
      <c r="P5" s="2" t="s">
        <v>456</v>
      </c>
    </row>
    <row r="6" spans="1:16" ht="22.5">
      <c r="A6" s="9" t="s">
        <v>457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">
      <c r="A7" s="4" t="s">
        <v>458</v>
      </c>
      <c r="B7" s="8"/>
      <c r="C7" s="8"/>
      <c r="D7" s="31">
        <v>13</v>
      </c>
      <c r="E7" s="31">
        <v>421</v>
      </c>
      <c r="F7" s="31">
        <v>111</v>
      </c>
      <c r="G7" s="31" t="s">
        <v>538</v>
      </c>
      <c r="H7" s="31" t="s">
        <v>538</v>
      </c>
      <c r="I7" s="31" t="s">
        <v>538</v>
      </c>
      <c r="J7" s="31">
        <v>4</v>
      </c>
      <c r="K7" s="31">
        <v>60</v>
      </c>
      <c r="L7" s="8"/>
      <c r="M7" s="10"/>
      <c r="N7" s="10"/>
      <c r="O7" s="10"/>
      <c r="P7" s="31">
        <f>SUM(D7:L7)</f>
        <v>609</v>
      </c>
    </row>
    <row r="8" spans="1:16" ht="15">
      <c r="A8" s="4" t="s">
        <v>459</v>
      </c>
      <c r="B8" s="5"/>
      <c r="C8" s="5"/>
      <c r="D8" s="5">
        <v>90.08</v>
      </c>
      <c r="E8" s="5">
        <v>2416.47</v>
      </c>
      <c r="F8" s="5">
        <v>246.5</v>
      </c>
      <c r="G8" s="5" t="s">
        <v>538</v>
      </c>
      <c r="H8" s="5" t="s">
        <v>538</v>
      </c>
      <c r="I8" s="5" t="s">
        <v>538</v>
      </c>
      <c r="J8" s="5">
        <v>124.34</v>
      </c>
      <c r="K8" s="5">
        <v>1146.92</v>
      </c>
      <c r="L8" s="5"/>
      <c r="M8" s="10"/>
      <c r="N8" s="5">
        <f>SUM(D8:K8)</f>
        <v>4024.31</v>
      </c>
      <c r="O8" s="10"/>
      <c r="P8" s="10"/>
    </row>
    <row r="9" spans="1:16" ht="15">
      <c r="A9" s="4" t="s">
        <v>460</v>
      </c>
      <c r="B9" s="5"/>
      <c r="C9" s="5"/>
      <c r="D9" s="5">
        <v>141.61</v>
      </c>
      <c r="E9" s="5">
        <v>3356.75</v>
      </c>
      <c r="F9" s="5">
        <v>300.86</v>
      </c>
      <c r="G9" s="5" t="s">
        <v>538</v>
      </c>
      <c r="H9" s="5" t="s">
        <v>538</v>
      </c>
      <c r="I9" s="5" t="s">
        <v>538</v>
      </c>
      <c r="J9" s="5">
        <v>95.6</v>
      </c>
      <c r="K9" s="5">
        <v>388.51</v>
      </c>
      <c r="L9" s="5"/>
      <c r="M9" s="10"/>
      <c r="N9" s="5">
        <f>SUM(D9:K9)</f>
        <v>4283.33</v>
      </c>
      <c r="O9" s="10"/>
      <c r="P9" s="10"/>
    </row>
    <row r="10" spans="1:16" ht="15">
      <c r="A10" s="4" t="s">
        <v>461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0"/>
      <c r="N10" s="5"/>
      <c r="O10" s="10"/>
      <c r="P10" s="10"/>
    </row>
    <row r="11" spans="1:16" ht="15">
      <c r="A11" s="4" t="s">
        <v>462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0"/>
      <c r="N11" s="5"/>
      <c r="O11" s="10"/>
      <c r="P11" s="10"/>
    </row>
    <row r="12" spans="1:16" ht="15">
      <c r="A12" s="4" t="s">
        <v>463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5"/>
      <c r="N12" s="10"/>
      <c r="O12" s="10"/>
      <c r="P12" s="10"/>
    </row>
    <row r="13" spans="1:16" ht="15">
      <c r="A13" s="4" t="s">
        <v>464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5">
        <v>2338.96</v>
      </c>
      <c r="N13" s="10"/>
      <c r="O13" s="10"/>
      <c r="P13" s="10"/>
    </row>
    <row r="14" spans="1:16" ht="15">
      <c r="A14" s="4" t="s">
        <v>465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5"/>
      <c r="N14" s="10"/>
      <c r="O14" s="10"/>
      <c r="P14" s="10"/>
    </row>
    <row r="15" spans="1:16" ht="15">
      <c r="A15" s="1" t="s">
        <v>466</v>
      </c>
      <c r="B15" s="7"/>
      <c r="C15" s="7"/>
      <c r="D15" s="30">
        <f>SUM(D8:D9)</f>
        <v>231.69</v>
      </c>
      <c r="E15" s="30">
        <f>SUM(E8:E9)</f>
        <v>5773.219999999999</v>
      </c>
      <c r="F15" s="30">
        <f>SUM(F8:F9)</f>
        <v>547.36</v>
      </c>
      <c r="G15" s="30" t="s">
        <v>538</v>
      </c>
      <c r="H15" s="30" t="s">
        <v>538</v>
      </c>
      <c r="I15" s="30" t="s">
        <v>538</v>
      </c>
      <c r="J15" s="30">
        <f>SUM(J8:J9)</f>
        <v>219.94</v>
      </c>
      <c r="K15" s="30">
        <f>SUM(K8:K9)</f>
        <v>1535.43</v>
      </c>
      <c r="L15" s="30" t="s">
        <v>538</v>
      </c>
      <c r="M15" s="30">
        <f>M13</f>
        <v>2338.96</v>
      </c>
      <c r="N15" s="30">
        <f>SUM(N8,N9)</f>
        <v>8307.64</v>
      </c>
      <c r="O15" s="30">
        <f>SUM(M15:N15)</f>
        <v>10646.599999999999</v>
      </c>
      <c r="P15" s="10"/>
    </row>
    <row r="16" spans="1:16" ht="15">
      <c r="A16" s="4" t="s">
        <v>467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0"/>
      <c r="N16" s="5"/>
      <c r="O16" s="5"/>
      <c r="P16" s="10"/>
    </row>
    <row r="17" spans="1:16" ht="15">
      <c r="A17" s="1" t="s">
        <v>175</v>
      </c>
      <c r="B17" s="7"/>
      <c r="C17" s="7"/>
      <c r="D17" s="30">
        <f>SUM(D15)</f>
        <v>231.69</v>
      </c>
      <c r="E17" s="30">
        <f>SUM(E15)</f>
        <v>5773.219999999999</v>
      </c>
      <c r="F17" s="30">
        <f>SUM(F15)</f>
        <v>547.36</v>
      </c>
      <c r="G17" s="30" t="s">
        <v>538</v>
      </c>
      <c r="H17" s="30" t="s">
        <v>538</v>
      </c>
      <c r="I17" s="30" t="s">
        <v>538</v>
      </c>
      <c r="J17" s="30">
        <f>SUM(J15)</f>
        <v>219.94</v>
      </c>
      <c r="K17" s="30">
        <f>SUM(K15)</f>
        <v>1535.43</v>
      </c>
      <c r="L17" s="30" t="s">
        <v>538</v>
      </c>
      <c r="M17" s="30">
        <f>M15</f>
        <v>2338.96</v>
      </c>
      <c r="N17" s="30">
        <f>SUM(D17:K17)</f>
        <v>8307.639999999998</v>
      </c>
      <c r="O17" s="30">
        <f>SUM(M17:N17)</f>
        <v>10646.599999999999</v>
      </c>
      <c r="P17" s="10"/>
    </row>
    <row r="18" spans="1:16" ht="15">
      <c r="A18" s="9" t="s">
        <v>468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5">
      <c r="A19" s="4" t="s">
        <v>458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10"/>
      <c r="N19" s="10"/>
      <c r="O19" s="10"/>
      <c r="P19" s="8"/>
    </row>
    <row r="20" spans="1:16" ht="15">
      <c r="A20" s="4" t="s">
        <v>459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10"/>
      <c r="N20" s="5"/>
      <c r="O20" s="10"/>
      <c r="P20" s="10"/>
    </row>
    <row r="21" spans="1:16" ht="15">
      <c r="A21" s="4" t="s">
        <v>460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0"/>
      <c r="N21" s="5"/>
      <c r="O21" s="10"/>
      <c r="P21" s="10"/>
    </row>
    <row r="22" spans="1:16" ht="15">
      <c r="A22" s="4" t="s">
        <v>461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10"/>
      <c r="N22" s="5"/>
      <c r="O22" s="10"/>
      <c r="P22" s="10"/>
    </row>
    <row r="23" spans="1:16" ht="15">
      <c r="A23" s="4" t="s">
        <v>462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10"/>
      <c r="N23" s="5"/>
      <c r="O23" s="10"/>
      <c r="P23" s="10"/>
    </row>
    <row r="24" spans="1:16" ht="15">
      <c r="A24" s="4" t="s">
        <v>463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5"/>
      <c r="N24" s="10"/>
      <c r="O24" s="10"/>
      <c r="P24" s="10"/>
    </row>
    <row r="25" spans="1:16" ht="15">
      <c r="A25" s="4" t="s">
        <v>464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5"/>
      <c r="N25" s="10"/>
      <c r="O25" s="10"/>
      <c r="P25" s="10"/>
    </row>
    <row r="26" spans="1:16" ht="15">
      <c r="A26" s="4" t="s">
        <v>465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5"/>
      <c r="N26" s="10"/>
      <c r="O26" s="10"/>
      <c r="P26" s="10"/>
    </row>
    <row r="27" spans="1:16" ht="15">
      <c r="A27" s="1" t="s">
        <v>466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0"/>
    </row>
    <row r="28" spans="1:16" ht="15">
      <c r="A28" s="4" t="s">
        <v>467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10"/>
      <c r="N28" s="5"/>
      <c r="O28" s="5"/>
      <c r="P28" s="10"/>
    </row>
    <row r="29" spans="1:16" ht="15">
      <c r="A29" s="1" t="s">
        <v>175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0"/>
    </row>
    <row r="30" spans="1:16" ht="22.5">
      <c r="A30" s="9" t="s">
        <v>469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5">
      <c r="A31" s="4" t="s">
        <v>458</v>
      </c>
      <c r="B31" s="31">
        <v>11</v>
      </c>
      <c r="C31" s="31">
        <v>4</v>
      </c>
      <c r="D31" s="31"/>
      <c r="E31" s="31">
        <v>461</v>
      </c>
      <c r="F31" s="31">
        <v>33</v>
      </c>
      <c r="G31" s="31" t="s">
        <v>538</v>
      </c>
      <c r="H31" s="31" t="s">
        <v>538</v>
      </c>
      <c r="I31" s="31" t="s">
        <v>538</v>
      </c>
      <c r="J31" s="31">
        <v>100</v>
      </c>
      <c r="K31" s="31">
        <v>597</v>
      </c>
      <c r="L31" s="31">
        <v>85</v>
      </c>
      <c r="M31" s="10"/>
      <c r="N31" s="10"/>
      <c r="O31" s="10"/>
      <c r="P31" s="31">
        <f>B31+C31+E31+F31+J31+K31+L31</f>
        <v>1291</v>
      </c>
    </row>
    <row r="32" spans="1:16" ht="15">
      <c r="A32" s="4" t="s">
        <v>459</v>
      </c>
      <c r="B32" s="5">
        <v>112.39</v>
      </c>
      <c r="C32" s="5">
        <v>40.9</v>
      </c>
      <c r="D32" s="5"/>
      <c r="E32" s="5">
        <v>6051.23</v>
      </c>
      <c r="F32" s="5">
        <v>443.42</v>
      </c>
      <c r="G32" s="5"/>
      <c r="H32" s="5"/>
      <c r="I32" s="5"/>
      <c r="J32" s="5">
        <v>242.57</v>
      </c>
      <c r="K32" s="5">
        <v>2011.95</v>
      </c>
      <c r="L32" s="5">
        <v>0</v>
      </c>
      <c r="M32" s="10"/>
      <c r="N32" s="5">
        <f>SUM(B32:L32)</f>
        <v>8902.46</v>
      </c>
      <c r="O32" s="10"/>
      <c r="P32" s="10"/>
    </row>
    <row r="33" spans="1:16" ht="15">
      <c r="A33" s="4" t="s">
        <v>460</v>
      </c>
      <c r="B33" s="5">
        <v>281.01</v>
      </c>
      <c r="C33" s="5">
        <v>102.19</v>
      </c>
      <c r="D33" s="5"/>
      <c r="E33" s="5">
        <v>8399.61</v>
      </c>
      <c r="F33" s="5">
        <v>549.62</v>
      </c>
      <c r="G33" s="5"/>
      <c r="H33" s="5"/>
      <c r="I33" s="5"/>
      <c r="J33" s="5">
        <v>186.71</v>
      </c>
      <c r="K33" s="5">
        <v>717.75</v>
      </c>
      <c r="L33" s="5">
        <v>788.6</v>
      </c>
      <c r="M33" s="10"/>
      <c r="N33" s="5">
        <f>SUM(B33:L33)</f>
        <v>11025.490000000002</v>
      </c>
      <c r="O33" s="10"/>
      <c r="P33" s="10"/>
    </row>
    <row r="34" spans="1:16" ht="15">
      <c r="A34" s="4" t="s">
        <v>461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10"/>
      <c r="N34" s="5"/>
      <c r="O34" s="10"/>
      <c r="P34" s="10"/>
    </row>
    <row r="35" spans="1:16" ht="15">
      <c r="A35" s="4" t="s">
        <v>462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0"/>
      <c r="N35" s="5"/>
      <c r="O35" s="10"/>
      <c r="P35" s="10"/>
    </row>
    <row r="36" spans="1:16" ht="15">
      <c r="A36" s="4" t="s">
        <v>463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/>
      <c r="N36" s="10"/>
      <c r="O36" s="10"/>
      <c r="P36" s="10"/>
    </row>
    <row r="37" spans="1:16" ht="15">
      <c r="A37" s="4" t="s">
        <v>464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v>1860.29</v>
      </c>
      <c r="N37" s="10"/>
      <c r="O37" s="10"/>
      <c r="P37" s="10"/>
    </row>
    <row r="38" spans="1:16" ht="15">
      <c r="A38" s="4" t="s">
        <v>465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/>
      <c r="N38" s="10"/>
      <c r="O38" s="10"/>
      <c r="P38" s="10"/>
    </row>
    <row r="39" spans="1:16" ht="15">
      <c r="A39" s="1" t="s">
        <v>466</v>
      </c>
      <c r="B39" s="30">
        <f>SUM(B32:B33)</f>
        <v>393.4</v>
      </c>
      <c r="C39" s="30">
        <f>SUM(C32:C33)</f>
        <v>143.09</v>
      </c>
      <c r="D39" s="30" t="s">
        <v>538</v>
      </c>
      <c r="E39" s="30">
        <f>SUM(E32:E33)</f>
        <v>14450.84</v>
      </c>
      <c r="F39" s="30">
        <f>SUM(F32:F33)</f>
        <v>993.04</v>
      </c>
      <c r="G39" s="30" t="s">
        <v>538</v>
      </c>
      <c r="H39" s="30" t="s">
        <v>538</v>
      </c>
      <c r="I39" s="30" t="s">
        <v>538</v>
      </c>
      <c r="J39" s="30">
        <f>SUM(J32:J33)</f>
        <v>429.28</v>
      </c>
      <c r="K39" s="30">
        <f>SUM(K32:K33)</f>
        <v>2729.7</v>
      </c>
      <c r="L39" s="30">
        <f>SUM(L32:L33)</f>
        <v>788.6</v>
      </c>
      <c r="M39" s="30">
        <f>M37</f>
        <v>1860.29</v>
      </c>
      <c r="N39" s="30">
        <f>SUM(N32,N33)</f>
        <v>19927.95</v>
      </c>
      <c r="O39" s="30">
        <f>SUM(M39:N39)</f>
        <v>21788.24</v>
      </c>
      <c r="P39" s="10"/>
    </row>
    <row r="40" spans="1:16" ht="15">
      <c r="A40" s="4" t="s">
        <v>467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0"/>
      <c r="N40" s="5"/>
      <c r="O40" s="5"/>
      <c r="P40" s="10"/>
    </row>
    <row r="41" spans="1:16" ht="15">
      <c r="A41" s="1" t="s">
        <v>175</v>
      </c>
      <c r="B41" s="30">
        <f>SUM(B39)</f>
        <v>393.4</v>
      </c>
      <c r="C41" s="30">
        <f>SUM(C39)</f>
        <v>143.09</v>
      </c>
      <c r="D41" s="30" t="s">
        <v>538</v>
      </c>
      <c r="E41" s="30">
        <f>SUM(E39)</f>
        <v>14450.84</v>
      </c>
      <c r="F41" s="30">
        <f>SUM(F39)</f>
        <v>993.04</v>
      </c>
      <c r="G41" s="30" t="s">
        <v>538</v>
      </c>
      <c r="H41" s="30" t="s">
        <v>538</v>
      </c>
      <c r="I41" s="30" t="s">
        <v>538</v>
      </c>
      <c r="J41" s="30">
        <f>SUM(J39)</f>
        <v>429.28</v>
      </c>
      <c r="K41" s="30">
        <f>SUM(K39)</f>
        <v>2729.7</v>
      </c>
      <c r="L41" s="30">
        <f>L39</f>
        <v>788.6</v>
      </c>
      <c r="M41" s="30">
        <f>M39</f>
        <v>1860.29</v>
      </c>
      <c r="N41" s="30">
        <f>SUM(N39)</f>
        <v>19927.95</v>
      </c>
      <c r="O41" s="30">
        <f>SUM(M41:N41)</f>
        <v>21788.24</v>
      </c>
      <c r="P41" s="10"/>
    </row>
    <row r="42" spans="1:16" ht="22.5">
      <c r="A42" s="9" t="s">
        <v>470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5">
      <c r="A43" s="4" t="s">
        <v>458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10"/>
      <c r="N43" s="10"/>
      <c r="O43" s="10"/>
      <c r="P43" s="31"/>
    </row>
    <row r="44" spans="1:16" ht="15">
      <c r="A44" s="4" t="s">
        <v>459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0"/>
      <c r="N44" s="5"/>
      <c r="O44" s="10"/>
      <c r="P44" s="10"/>
    </row>
    <row r="45" spans="1:16" ht="15">
      <c r="A45" s="4" t="s">
        <v>460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0"/>
      <c r="N45" s="5"/>
      <c r="O45" s="10"/>
      <c r="P45" s="10"/>
    </row>
    <row r="46" spans="1:16" ht="15">
      <c r="A46" s="4" t="s">
        <v>461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0"/>
      <c r="N46" s="5"/>
      <c r="O46" s="10"/>
      <c r="P46" s="10"/>
    </row>
    <row r="47" spans="1:16" ht="15">
      <c r="A47" s="4" t="s">
        <v>462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0"/>
      <c r="N47" s="5"/>
      <c r="O47" s="10"/>
      <c r="P47" s="10"/>
    </row>
    <row r="48" spans="1:16" ht="15">
      <c r="A48" s="4" t="s">
        <v>463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/>
      <c r="N48" s="10"/>
      <c r="O48" s="10"/>
      <c r="P48" s="10"/>
    </row>
    <row r="49" spans="1:16" ht="15">
      <c r="A49" s="4" t="s">
        <v>464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/>
      <c r="N49" s="10"/>
      <c r="O49" s="10"/>
      <c r="P49" s="10"/>
    </row>
    <row r="50" spans="1:16" ht="15">
      <c r="A50" s="4" t="s">
        <v>465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/>
      <c r="N50" s="10"/>
      <c r="O50" s="10"/>
      <c r="P50" s="10"/>
    </row>
    <row r="51" spans="1:16" ht="15">
      <c r="A51" s="1" t="s">
        <v>466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10"/>
    </row>
    <row r="52" spans="1:16" ht="15">
      <c r="A52" s="4" t="s">
        <v>467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0"/>
      <c r="N52" s="5"/>
      <c r="O52" s="5"/>
      <c r="P52" s="10"/>
    </row>
    <row r="53" spans="1:16" ht="15">
      <c r="A53" s="1" t="s">
        <v>175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10"/>
    </row>
    <row r="54" spans="1:16" ht="22.5">
      <c r="A54" s="9" t="s">
        <v>471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5">
      <c r="A55" s="4" t="s">
        <v>458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10"/>
      <c r="N55" s="10"/>
      <c r="O55" s="10"/>
      <c r="P55" s="8"/>
    </row>
    <row r="56" spans="1:16" ht="15">
      <c r="A56" s="4" t="s">
        <v>459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0"/>
      <c r="N56" s="5"/>
      <c r="O56" s="10"/>
      <c r="P56" s="10"/>
    </row>
    <row r="57" spans="1:16" ht="15">
      <c r="A57" s="4" t="s">
        <v>460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0"/>
      <c r="N57" s="5"/>
      <c r="O57" s="10"/>
      <c r="P57" s="10"/>
    </row>
    <row r="58" spans="1:16" ht="15">
      <c r="A58" s="4" t="s">
        <v>461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10"/>
      <c r="N58" s="5"/>
      <c r="O58" s="10"/>
      <c r="P58" s="10"/>
    </row>
    <row r="59" spans="1:16" ht="15">
      <c r="A59" s="4" t="s">
        <v>462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10"/>
      <c r="N59" s="5"/>
      <c r="O59" s="10"/>
      <c r="P59" s="10"/>
    </row>
    <row r="60" spans="1:16" ht="15">
      <c r="A60" s="4" t="s">
        <v>463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/>
      <c r="N60" s="10"/>
      <c r="O60" s="10"/>
      <c r="P60" s="10"/>
    </row>
    <row r="61" spans="1:16" ht="15">
      <c r="A61" s="4" t="s">
        <v>464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/>
      <c r="N61" s="10"/>
      <c r="O61" s="10"/>
      <c r="P61" s="10"/>
    </row>
    <row r="62" spans="1:16" ht="15">
      <c r="A62" s="4" t="s">
        <v>465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/>
      <c r="N62" s="10"/>
      <c r="O62" s="10"/>
      <c r="P62" s="10"/>
    </row>
    <row r="63" spans="1:16" ht="15">
      <c r="A63" s="1" t="s">
        <v>466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0"/>
    </row>
    <row r="64" spans="1:16" ht="15">
      <c r="A64" s="4" t="s">
        <v>467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0"/>
      <c r="N64" s="5"/>
      <c r="O64" s="5"/>
      <c r="P64" s="10"/>
    </row>
    <row r="65" spans="1:16" ht="15">
      <c r="A65" s="1" t="s">
        <v>175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0"/>
    </row>
    <row r="66" spans="1:16" ht="15">
      <c r="A66" s="9" t="s">
        <v>472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5">
      <c r="A67" s="4" t="s">
        <v>458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10"/>
      <c r="N67" s="10"/>
      <c r="O67" s="10"/>
      <c r="P67" s="8"/>
    </row>
    <row r="68" spans="1:16" ht="15">
      <c r="A68" s="4" t="s">
        <v>459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0"/>
      <c r="N68" s="5"/>
      <c r="O68" s="10"/>
      <c r="P68" s="10"/>
    </row>
    <row r="69" spans="1:16" ht="15">
      <c r="A69" s="4" t="s">
        <v>460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0"/>
      <c r="N69" s="5"/>
      <c r="O69" s="10"/>
      <c r="P69" s="10"/>
    </row>
    <row r="70" spans="1:16" ht="15">
      <c r="A70" s="4" t="s">
        <v>461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0"/>
      <c r="N70" s="5"/>
      <c r="O70" s="10"/>
      <c r="P70" s="10"/>
    </row>
    <row r="71" spans="1:16" ht="15">
      <c r="A71" s="4" t="s">
        <v>462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0"/>
      <c r="N71" s="5"/>
      <c r="O71" s="10"/>
      <c r="P71" s="10"/>
    </row>
    <row r="72" spans="1:16" ht="15">
      <c r="A72" s="4" t="s">
        <v>463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5"/>
      <c r="N72" s="10"/>
      <c r="O72" s="10"/>
      <c r="P72" s="10"/>
    </row>
    <row r="73" spans="1:16" ht="15">
      <c r="A73" s="4" t="s">
        <v>464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5"/>
      <c r="N73" s="10"/>
      <c r="O73" s="10"/>
      <c r="P73" s="10"/>
    </row>
    <row r="74" spans="1:16" ht="15">
      <c r="A74" s="4" t="s">
        <v>465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5"/>
      <c r="N74" s="10"/>
      <c r="O74" s="10"/>
      <c r="P74" s="10"/>
    </row>
    <row r="75" spans="1:16" ht="15">
      <c r="A75" s="1" t="s">
        <v>466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10"/>
    </row>
    <row r="76" spans="1:16" ht="15">
      <c r="A76" s="4" t="s">
        <v>467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0"/>
      <c r="N76" s="5"/>
      <c r="O76" s="5"/>
      <c r="P76" s="10"/>
    </row>
    <row r="77" spans="1:16" ht="15">
      <c r="A77" s="1" t="s">
        <v>175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10"/>
    </row>
    <row r="78" spans="1:16" ht="22.5">
      <c r="A78" s="9" t="s">
        <v>473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5">
      <c r="A79" s="4" t="s">
        <v>458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10"/>
      <c r="N79" s="10"/>
      <c r="O79" s="10"/>
      <c r="P79" s="8"/>
    </row>
    <row r="80" spans="1:16" ht="15">
      <c r="A80" s="4" t="s">
        <v>459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0"/>
      <c r="N80" s="5"/>
      <c r="O80" s="10"/>
      <c r="P80" s="10"/>
    </row>
    <row r="81" spans="1:16" ht="15">
      <c r="A81" s="4" t="s">
        <v>460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0"/>
      <c r="N81" s="5"/>
      <c r="O81" s="10"/>
      <c r="P81" s="10"/>
    </row>
    <row r="82" spans="1:16" ht="15">
      <c r="A82" s="4" t="s">
        <v>461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0"/>
      <c r="N82" s="5"/>
      <c r="O82" s="10"/>
      <c r="P82" s="10"/>
    </row>
    <row r="83" spans="1:16" ht="15">
      <c r="A83" s="4" t="s">
        <v>462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0"/>
      <c r="N83" s="5"/>
      <c r="O83" s="10"/>
      <c r="P83" s="10"/>
    </row>
    <row r="84" spans="1:16" ht="15">
      <c r="A84" s="4" t="s">
        <v>463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5"/>
      <c r="N84" s="10"/>
      <c r="O84" s="10"/>
      <c r="P84" s="10"/>
    </row>
    <row r="85" spans="1:16" ht="15">
      <c r="A85" s="4" t="s">
        <v>464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5"/>
      <c r="N85" s="10"/>
      <c r="O85" s="10"/>
      <c r="P85" s="10"/>
    </row>
    <row r="86" spans="1:16" ht="15">
      <c r="A86" s="4" t="s">
        <v>465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5"/>
      <c r="N86" s="10"/>
      <c r="O86" s="10"/>
      <c r="P86" s="10"/>
    </row>
    <row r="87" spans="1:16" ht="15">
      <c r="A87" s="1" t="s">
        <v>466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0"/>
    </row>
    <row r="88" spans="1:16" ht="15">
      <c r="A88" s="4" t="s">
        <v>467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0"/>
      <c r="N88" s="5"/>
      <c r="O88" s="5"/>
      <c r="P88" s="10"/>
    </row>
    <row r="89" spans="1:16" ht="15">
      <c r="A89" s="1" t="s">
        <v>175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10"/>
    </row>
  </sheetData>
  <sheetProtection sheet="1" objects="1" scenarios="1"/>
  <mergeCells count="4">
    <mergeCell ref="A1:P1"/>
    <mergeCell ref="A2:P2"/>
    <mergeCell ref="A3:P3"/>
    <mergeCell ref="A4:P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1">
      <selection activeCell="A11" sqref="A11"/>
    </sheetView>
  </sheetViews>
  <sheetFormatPr defaultColWidth="11.421875" defaultRowHeight="15"/>
  <cols>
    <col min="1" max="1" width="38.140625" style="0" customWidth="1"/>
    <col min="2" max="27" width="19.00390625" style="0" customWidth="1"/>
  </cols>
  <sheetData>
    <row r="1" spans="1:27" ht="39.75" customHeight="1">
      <c r="A1" s="33" t="s">
        <v>474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5.75" customHeight="1">
      <c r="A5" s="36" t="s">
        <v>475</v>
      </c>
      <c r="B5" s="36" t="s">
        <v>476</v>
      </c>
      <c r="C5" s="36"/>
      <c r="D5" s="36"/>
      <c r="E5" s="36"/>
      <c r="F5" s="36"/>
      <c r="G5" s="36"/>
      <c r="H5" s="36"/>
      <c r="I5" s="36"/>
      <c r="J5" s="36" t="s">
        <v>477</v>
      </c>
      <c r="K5" s="36"/>
      <c r="L5" s="36"/>
      <c r="M5" s="36"/>
      <c r="N5" s="36"/>
      <c r="O5" s="36"/>
      <c r="P5" s="36"/>
      <c r="Q5" s="36"/>
      <c r="R5" s="36" t="s">
        <v>478</v>
      </c>
      <c r="S5" s="36"/>
      <c r="T5" s="36"/>
      <c r="U5" s="36"/>
      <c r="V5" s="36"/>
      <c r="W5" s="36"/>
      <c r="X5" s="36" t="s">
        <v>479</v>
      </c>
      <c r="Y5" s="36" t="s">
        <v>480</v>
      </c>
      <c r="Z5" s="36" t="s">
        <v>481</v>
      </c>
      <c r="AA5" s="36" t="s">
        <v>482</v>
      </c>
    </row>
    <row r="6" spans="1:27" ht="15.75" customHeight="1">
      <c r="A6" s="36"/>
      <c r="B6" s="36" t="s">
        <v>483</v>
      </c>
      <c r="C6" s="36"/>
      <c r="D6" s="36" t="s">
        <v>484</v>
      </c>
      <c r="E6" s="36"/>
      <c r="F6" s="36" t="s">
        <v>485</v>
      </c>
      <c r="G6" s="36"/>
      <c r="H6" s="36" t="s">
        <v>486</v>
      </c>
      <c r="I6" s="36"/>
      <c r="J6" s="36" t="s">
        <v>483</v>
      </c>
      <c r="K6" s="36"/>
      <c r="L6" s="36" t="s">
        <v>484</v>
      </c>
      <c r="M6" s="36"/>
      <c r="N6" s="36" t="s">
        <v>485</v>
      </c>
      <c r="O6" s="36"/>
      <c r="P6" s="36" t="s">
        <v>486</v>
      </c>
      <c r="Q6" s="36"/>
      <c r="R6" s="36" t="s">
        <v>487</v>
      </c>
      <c r="S6" s="36"/>
      <c r="T6" s="36" t="s">
        <v>488</v>
      </c>
      <c r="U6" s="36"/>
      <c r="V6" s="36" t="s">
        <v>489</v>
      </c>
      <c r="W6" s="36"/>
      <c r="X6" s="36"/>
      <c r="Y6" s="36"/>
      <c r="Z6" s="36"/>
      <c r="AA6" s="36"/>
    </row>
    <row r="7" spans="1:27" ht="56.25">
      <c r="A7" s="36"/>
      <c r="B7" s="2" t="s">
        <v>490</v>
      </c>
      <c r="C7" s="2" t="s">
        <v>491</v>
      </c>
      <c r="D7" s="2" t="s">
        <v>490</v>
      </c>
      <c r="E7" s="2" t="s">
        <v>491</v>
      </c>
      <c r="F7" s="2" t="s">
        <v>490</v>
      </c>
      <c r="G7" s="2" t="s">
        <v>491</v>
      </c>
      <c r="H7" s="2" t="s">
        <v>492</v>
      </c>
      <c r="I7" s="2" t="s">
        <v>493</v>
      </c>
      <c r="J7" s="2" t="s">
        <v>490</v>
      </c>
      <c r="K7" s="2" t="s">
        <v>491</v>
      </c>
      <c r="L7" s="2" t="s">
        <v>490</v>
      </c>
      <c r="M7" s="2" t="s">
        <v>491</v>
      </c>
      <c r="N7" s="2" t="s">
        <v>490</v>
      </c>
      <c r="O7" s="2" t="s">
        <v>491</v>
      </c>
      <c r="P7" s="2" t="s">
        <v>492</v>
      </c>
      <c r="Q7" s="2" t="s">
        <v>493</v>
      </c>
      <c r="R7" s="2" t="s">
        <v>490</v>
      </c>
      <c r="S7" s="2" t="s">
        <v>491</v>
      </c>
      <c r="T7" s="2" t="s">
        <v>490</v>
      </c>
      <c r="U7" s="2" t="s">
        <v>491</v>
      </c>
      <c r="V7" s="2" t="s">
        <v>490</v>
      </c>
      <c r="W7" s="2" t="s">
        <v>494</v>
      </c>
      <c r="X7" s="36"/>
      <c r="Y7" s="36"/>
      <c r="Z7" s="36"/>
      <c r="AA7" s="36"/>
    </row>
    <row r="8" spans="1:27" ht="15">
      <c r="A8" s="1" t="s">
        <v>369</v>
      </c>
      <c r="B8" s="32">
        <f>SUM(B9:B10)</f>
        <v>2190</v>
      </c>
      <c r="C8" s="32">
        <f>SUM(C9:C10)</f>
        <v>1350.55</v>
      </c>
      <c r="D8" s="32">
        <f>SUM(D9:D10)</f>
        <v>373</v>
      </c>
      <c r="E8" s="32">
        <f>SUM(E9:E10)</f>
        <v>145.23</v>
      </c>
      <c r="F8" s="32">
        <f aca="true" t="shared" si="0" ref="F8:G10">B8+D8</f>
        <v>2563</v>
      </c>
      <c r="G8" s="28">
        <f t="shared" si="0"/>
        <v>1495.78</v>
      </c>
      <c r="H8" s="32">
        <f aca="true" t="shared" si="1" ref="H8:M8">SUM(H9:H10)</f>
        <v>0</v>
      </c>
      <c r="I8" s="32">
        <f t="shared" si="1"/>
        <v>0</v>
      </c>
      <c r="J8" s="32">
        <f t="shared" si="1"/>
        <v>21497</v>
      </c>
      <c r="K8" s="32">
        <f t="shared" si="1"/>
        <v>18053.920000000002</v>
      </c>
      <c r="L8" s="32">
        <f t="shared" si="1"/>
        <v>8203</v>
      </c>
      <c r="M8" s="32">
        <f t="shared" si="1"/>
        <v>4774.32</v>
      </c>
      <c r="N8" s="32">
        <f aca="true" t="shared" si="2" ref="N8:O10">J8+L8</f>
        <v>29700</v>
      </c>
      <c r="O8" s="28">
        <f t="shared" si="2"/>
        <v>22828.24</v>
      </c>
      <c r="P8" s="32">
        <f aca="true" t="shared" si="3" ref="P8:U8">SUM(P9:P10)</f>
        <v>0.55</v>
      </c>
      <c r="Q8" s="32">
        <f t="shared" si="3"/>
        <v>0</v>
      </c>
      <c r="R8" s="32">
        <f t="shared" si="3"/>
        <v>1760</v>
      </c>
      <c r="S8" s="32">
        <f t="shared" si="3"/>
        <v>994.71</v>
      </c>
      <c r="T8" s="32">
        <f t="shared" si="3"/>
        <v>212</v>
      </c>
      <c r="U8" s="32">
        <f t="shared" si="3"/>
        <v>109.00999999999999</v>
      </c>
      <c r="V8" s="32">
        <f aca="true" t="shared" si="4" ref="V8:W10">R8+T8</f>
        <v>1972</v>
      </c>
      <c r="W8" s="28">
        <f t="shared" si="4"/>
        <v>1103.72</v>
      </c>
      <c r="X8" s="5">
        <v>-12</v>
      </c>
      <c r="Y8" s="5">
        <v>-4</v>
      </c>
      <c r="Z8" s="5">
        <v>-10</v>
      </c>
      <c r="AA8" s="5">
        <v>-11.15</v>
      </c>
    </row>
    <row r="9" spans="1:27" ht="15">
      <c r="A9" s="4" t="s">
        <v>495</v>
      </c>
      <c r="B9" s="11">
        <v>1967</v>
      </c>
      <c r="C9" s="5">
        <v>1228.12</v>
      </c>
      <c r="D9" s="11">
        <v>330</v>
      </c>
      <c r="E9" s="5">
        <v>130.56</v>
      </c>
      <c r="F9" s="32">
        <f t="shared" si="0"/>
        <v>2297</v>
      </c>
      <c r="G9" s="28">
        <f t="shared" si="0"/>
        <v>1358.6799999999998</v>
      </c>
      <c r="H9" s="5">
        <v>0</v>
      </c>
      <c r="I9" s="5">
        <v>0</v>
      </c>
      <c r="J9" s="11">
        <v>19274</v>
      </c>
      <c r="K9" s="5">
        <v>14810.28</v>
      </c>
      <c r="L9" s="11">
        <v>7187</v>
      </c>
      <c r="M9" s="5">
        <v>3010.62</v>
      </c>
      <c r="N9" s="32">
        <f t="shared" si="2"/>
        <v>26461</v>
      </c>
      <c r="O9" s="28">
        <f t="shared" si="2"/>
        <v>17820.9</v>
      </c>
      <c r="P9" s="5">
        <v>0.55</v>
      </c>
      <c r="Q9" s="5">
        <v>0</v>
      </c>
      <c r="R9" s="11">
        <v>1565</v>
      </c>
      <c r="S9" s="5">
        <v>888.34</v>
      </c>
      <c r="T9" s="11">
        <v>182</v>
      </c>
      <c r="U9" s="5">
        <v>80.21</v>
      </c>
      <c r="V9" s="32">
        <f t="shared" si="4"/>
        <v>1747</v>
      </c>
      <c r="W9" s="28">
        <f t="shared" si="4"/>
        <v>968.5500000000001</v>
      </c>
      <c r="X9" s="5">
        <v>-12</v>
      </c>
      <c r="Y9" s="5">
        <v>-6</v>
      </c>
      <c r="Z9" s="5">
        <v>-11</v>
      </c>
      <c r="AA9" s="5">
        <v>-11.58</v>
      </c>
    </row>
    <row r="10" spans="1:27" ht="15">
      <c r="A10" s="4" t="s">
        <v>496</v>
      </c>
      <c r="B10" s="11">
        <v>223</v>
      </c>
      <c r="C10" s="5">
        <v>122.43</v>
      </c>
      <c r="D10" s="11">
        <v>43</v>
      </c>
      <c r="E10" s="5">
        <v>14.67</v>
      </c>
      <c r="F10" s="32">
        <f t="shared" si="0"/>
        <v>266</v>
      </c>
      <c r="G10" s="28">
        <f t="shared" si="0"/>
        <v>137.1</v>
      </c>
      <c r="H10" s="5">
        <v>0</v>
      </c>
      <c r="I10" s="5">
        <v>0</v>
      </c>
      <c r="J10" s="11">
        <v>2223</v>
      </c>
      <c r="K10" s="5">
        <v>3243.64</v>
      </c>
      <c r="L10" s="11">
        <v>1016</v>
      </c>
      <c r="M10" s="5">
        <v>1763.7</v>
      </c>
      <c r="N10" s="32">
        <f t="shared" si="2"/>
        <v>3239</v>
      </c>
      <c r="O10" s="28">
        <f t="shared" si="2"/>
        <v>5007.34</v>
      </c>
      <c r="P10" s="5">
        <v>0</v>
      </c>
      <c r="Q10" s="5">
        <v>0</v>
      </c>
      <c r="R10" s="11">
        <v>195</v>
      </c>
      <c r="S10" s="5">
        <v>106.37</v>
      </c>
      <c r="T10" s="11">
        <v>30</v>
      </c>
      <c r="U10" s="5">
        <v>28.8</v>
      </c>
      <c r="V10" s="32">
        <f t="shared" si="4"/>
        <v>225</v>
      </c>
      <c r="W10" s="28">
        <f t="shared" si="4"/>
        <v>135.17000000000002</v>
      </c>
      <c r="X10" s="5">
        <v>-11</v>
      </c>
      <c r="Y10" s="5">
        <v>3</v>
      </c>
      <c r="Z10" s="5">
        <v>-4</v>
      </c>
      <c r="AA10" s="5">
        <v>-7.52</v>
      </c>
    </row>
  </sheetData>
  <sheetProtection sheet="1" objects="1" scenarios="1"/>
  <mergeCells count="23">
    <mergeCell ref="A1:AA1"/>
    <mergeCell ref="A2:AA2"/>
    <mergeCell ref="A3:AA3"/>
    <mergeCell ref="A4:AA4"/>
    <mergeCell ref="A5:A7"/>
    <mergeCell ref="B5:I5"/>
    <mergeCell ref="J5:Q5"/>
    <mergeCell ref="Z5:Z7"/>
    <mergeCell ref="AA5:AA7"/>
    <mergeCell ref="B6:C6"/>
    <mergeCell ref="D6:E6"/>
    <mergeCell ref="F6:G6"/>
    <mergeCell ref="H6:I6"/>
    <mergeCell ref="J6:K6"/>
    <mergeCell ref="L6:M6"/>
    <mergeCell ref="N6:O6"/>
    <mergeCell ref="P6:Q6"/>
    <mergeCell ref="R5:W5"/>
    <mergeCell ref="X5:X7"/>
    <mergeCell ref="Y5:Y7"/>
    <mergeCell ref="R6:S6"/>
    <mergeCell ref="T6:U6"/>
    <mergeCell ref="V6:W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7"/>
  </sheetPr>
  <dimension ref="A1:AI78"/>
  <sheetViews>
    <sheetView zoomScalePageLayoutView="0" workbookViewId="0" topLeftCell="A1">
      <selection activeCell="A8" sqref="A8"/>
    </sheetView>
  </sheetViews>
  <sheetFormatPr defaultColWidth="11.421875" defaultRowHeight="15"/>
  <cols>
    <col min="3" max="3" width="13.7109375" style="0" customWidth="1"/>
    <col min="4" max="4" width="0" style="0" hidden="1" customWidth="1"/>
    <col min="6" max="6" width="7.8515625" style="0" customWidth="1"/>
    <col min="14" max="14" width="5.57421875" style="0" customWidth="1"/>
    <col min="15" max="22" width="0" style="0" hidden="1" customWidth="1"/>
    <col min="23" max="23" width="41.57421875" style="0" customWidth="1"/>
  </cols>
  <sheetData>
    <row r="1" spans="1:35" ht="15">
      <c r="A1" s="12" t="s">
        <v>497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>
        <v>2013</v>
      </c>
      <c r="P1" s="14" t="s">
        <v>498</v>
      </c>
      <c r="Q1" s="13" t="s">
        <v>499</v>
      </c>
      <c r="R1" s="13" t="s">
        <v>500</v>
      </c>
      <c r="S1" s="14" t="s">
        <v>501</v>
      </c>
      <c r="T1" s="14" t="s">
        <v>502</v>
      </c>
      <c r="U1" s="15" t="s">
        <v>503</v>
      </c>
      <c r="V1" s="15" t="s">
        <v>504</v>
      </c>
      <c r="W1" s="13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15">
      <c r="A2" s="12" t="s">
        <v>537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>
        <v>2014</v>
      </c>
      <c r="P2" s="13" t="s">
        <v>505</v>
      </c>
      <c r="Q2" s="13" t="s">
        <v>506</v>
      </c>
      <c r="R2" s="13" t="s">
        <v>507</v>
      </c>
      <c r="S2" s="14" t="s">
        <v>508</v>
      </c>
      <c r="T2" s="14" t="s">
        <v>509</v>
      </c>
      <c r="U2" s="15" t="s">
        <v>510</v>
      </c>
      <c r="V2" s="15" t="s">
        <v>511</v>
      </c>
      <c r="W2" s="13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ht="18.75">
      <c r="A3" s="13"/>
      <c r="B3" s="13"/>
      <c r="C3" s="17" t="s">
        <v>512</v>
      </c>
      <c r="D3" s="18">
        <v>3</v>
      </c>
      <c r="E3" s="19">
        <f>INDEX(O1:O10,D3,1)</f>
        <v>2015</v>
      </c>
      <c r="F3" s="13"/>
      <c r="G3" s="13"/>
      <c r="H3" s="13"/>
      <c r="I3" s="13"/>
      <c r="J3" s="13"/>
      <c r="K3" s="20"/>
      <c r="L3" s="13"/>
      <c r="M3" s="13"/>
      <c r="N3" s="13"/>
      <c r="O3" s="13">
        <v>2015</v>
      </c>
      <c r="P3" s="13" t="s">
        <v>513</v>
      </c>
      <c r="Q3" s="13" t="s">
        <v>514</v>
      </c>
      <c r="R3" s="13" t="s">
        <v>515</v>
      </c>
      <c r="S3" s="13"/>
      <c r="T3" s="13"/>
      <c r="U3" s="13"/>
      <c r="V3" s="13"/>
      <c r="W3" s="13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t="18.75">
      <c r="A4" s="13"/>
      <c r="B4" s="13"/>
      <c r="C4" s="17" t="s">
        <v>516</v>
      </c>
      <c r="D4" s="18">
        <v>6</v>
      </c>
      <c r="E4" s="19">
        <f>D4</f>
        <v>6</v>
      </c>
      <c r="F4" s="13"/>
      <c r="G4" s="13"/>
      <c r="H4" s="13"/>
      <c r="I4" s="13"/>
      <c r="J4" s="13"/>
      <c r="K4" s="20"/>
      <c r="L4" s="13"/>
      <c r="M4" s="13"/>
      <c r="N4" s="13"/>
      <c r="O4" s="13">
        <v>2016</v>
      </c>
      <c r="P4" s="13" t="s">
        <v>517</v>
      </c>
      <c r="Q4" s="13" t="s">
        <v>518</v>
      </c>
      <c r="R4" s="13" t="s">
        <v>519</v>
      </c>
      <c r="S4" s="13"/>
      <c r="T4" s="13"/>
      <c r="U4" s="13"/>
      <c r="V4" s="13"/>
      <c r="W4" s="13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8.75">
      <c r="A5" s="13"/>
      <c r="B5" s="13"/>
      <c r="C5" s="17" t="s">
        <v>324</v>
      </c>
      <c r="D5" s="18">
        <v>3</v>
      </c>
      <c r="E5" s="19" t="str">
        <f>INDEX($R$1:$R$69,D5,1)</f>
        <v>Q6250003H</v>
      </c>
      <c r="F5" s="13"/>
      <c r="G5" s="13"/>
      <c r="H5" s="13"/>
      <c r="I5" s="13"/>
      <c r="J5" s="13"/>
      <c r="K5" s="20"/>
      <c r="L5" s="13"/>
      <c r="M5" s="13"/>
      <c r="N5" s="13"/>
      <c r="O5" s="13"/>
      <c r="P5" s="13" t="s">
        <v>520</v>
      </c>
      <c r="Q5" s="21" t="s">
        <v>521</v>
      </c>
      <c r="R5" s="13" t="s">
        <v>522</v>
      </c>
      <c r="S5" s="13"/>
      <c r="T5" s="13"/>
      <c r="U5" s="13"/>
      <c r="V5" s="13"/>
      <c r="W5" s="13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8.75">
      <c r="A6" s="13"/>
      <c r="B6" s="13"/>
      <c r="C6" s="17" t="s">
        <v>523</v>
      </c>
      <c r="D6" s="18">
        <v>2</v>
      </c>
      <c r="E6" s="19" t="str">
        <f>INDEX(T1:T2,D6,1)</f>
        <v>D</v>
      </c>
      <c r="F6" s="13"/>
      <c r="G6" s="13"/>
      <c r="H6" s="13"/>
      <c r="I6" s="13"/>
      <c r="J6" s="13"/>
      <c r="K6" s="20"/>
      <c r="L6" s="13"/>
      <c r="M6" s="13"/>
      <c r="N6" s="13"/>
      <c r="O6" s="13"/>
      <c r="P6" s="13" t="s">
        <v>524</v>
      </c>
      <c r="Q6" s="13"/>
      <c r="R6" s="13"/>
      <c r="S6" s="13"/>
      <c r="T6" s="13"/>
      <c r="U6" s="13"/>
      <c r="V6" s="13"/>
      <c r="W6" s="13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8.75">
      <c r="A7" s="13"/>
      <c r="B7" s="13"/>
      <c r="C7" s="17" t="s">
        <v>525</v>
      </c>
      <c r="D7" s="18">
        <v>1</v>
      </c>
      <c r="E7" s="22" t="str">
        <f>INDEX(V1:V2,D7,1)</f>
        <v>E</v>
      </c>
      <c r="F7" s="13"/>
      <c r="G7" s="13"/>
      <c r="H7" s="13"/>
      <c r="I7" s="13"/>
      <c r="J7" s="13"/>
      <c r="K7" s="20"/>
      <c r="L7" s="13"/>
      <c r="M7" s="13"/>
      <c r="N7" s="13"/>
      <c r="O7" s="13"/>
      <c r="P7" s="13" t="s">
        <v>526</v>
      </c>
      <c r="Q7" s="13"/>
      <c r="R7" s="13"/>
      <c r="S7" s="13"/>
      <c r="T7" s="13"/>
      <c r="U7" s="13"/>
      <c r="V7" s="13"/>
      <c r="W7" s="13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 t="s">
        <v>527</v>
      </c>
      <c r="Q8" s="13"/>
      <c r="R8" s="13"/>
      <c r="S8" s="13"/>
      <c r="T8" s="13"/>
      <c r="U8" s="13"/>
      <c r="V8" s="13"/>
      <c r="W8" s="13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 t="s">
        <v>528</v>
      </c>
      <c r="Q9" s="13"/>
      <c r="R9" s="13"/>
      <c r="S9" s="13"/>
      <c r="T9" s="13"/>
      <c r="U9" s="13"/>
      <c r="V9" s="13"/>
      <c r="W9" s="13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 t="s">
        <v>529</v>
      </c>
      <c r="Q10" s="13"/>
      <c r="R10" s="13"/>
      <c r="S10" s="13"/>
      <c r="T10" s="13"/>
      <c r="U10" s="13"/>
      <c r="V10" s="13"/>
      <c r="W10" s="13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 t="s">
        <v>530</v>
      </c>
      <c r="Q11" s="13"/>
      <c r="R11" s="13"/>
      <c r="S11" s="13"/>
      <c r="T11" s="13"/>
      <c r="U11" s="13"/>
      <c r="V11" s="13"/>
      <c r="W11" s="13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 t="s">
        <v>531</v>
      </c>
      <c r="Q12" s="13"/>
      <c r="R12" s="13"/>
      <c r="S12" s="13"/>
      <c r="T12" s="13"/>
      <c r="U12" s="13"/>
      <c r="V12" s="13"/>
      <c r="W12" s="13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ht="15.75">
      <c r="A13" s="13"/>
      <c r="B13" s="13"/>
      <c r="C13" s="37" t="s">
        <v>532</v>
      </c>
      <c r="D13" s="37"/>
      <c r="E13" s="37"/>
      <c r="F13" s="37"/>
      <c r="G13" s="37"/>
      <c r="H13" s="37"/>
      <c r="I13" s="37"/>
      <c r="J13" s="37"/>
      <c r="K13" s="37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ht="15.75">
      <c r="A14" s="13"/>
      <c r="B14" s="13"/>
      <c r="C14" s="38" t="s">
        <v>533</v>
      </c>
      <c r="D14" s="38"/>
      <c r="E14" s="38"/>
      <c r="F14" s="38"/>
      <c r="G14" s="38"/>
      <c r="H14" s="38"/>
      <c r="I14" s="38"/>
      <c r="J14" s="38"/>
      <c r="K14" s="38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ht="15">
      <c r="A15" s="13"/>
      <c r="B15" s="13"/>
      <c r="C15" s="13"/>
      <c r="D15" s="23"/>
      <c r="E15" s="23"/>
      <c r="F15" s="23"/>
      <c r="G15" s="23"/>
      <c r="H15" s="23"/>
      <c r="I15" s="23"/>
      <c r="J15" s="23"/>
      <c r="K15" s="2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ht="15.75">
      <c r="A16" s="13"/>
      <c r="B16" s="13"/>
      <c r="C16" s="24" t="s">
        <v>532</v>
      </c>
      <c r="D16" s="23"/>
      <c r="E16" s="23"/>
      <c r="F16" s="23"/>
      <c r="G16" s="23"/>
      <c r="H16" s="23"/>
      <c r="I16" s="23"/>
      <c r="J16" s="23"/>
      <c r="K16" s="2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ht="15">
      <c r="A17" s="13"/>
      <c r="B17" s="13"/>
      <c r="C17" s="2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ht="15">
      <c r="A18" s="13"/>
      <c r="B18" s="13"/>
      <c r="C18" s="26" t="s">
        <v>534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ht="15">
      <c r="A19" s="13"/>
      <c r="B19" s="13"/>
      <c r="C19" s="26" t="s">
        <v>535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ht="15">
      <c r="A20" s="13"/>
      <c r="B20" s="13"/>
      <c r="C20" s="26" t="s">
        <v>536</v>
      </c>
      <c r="D20" s="13"/>
      <c r="E20" s="27"/>
      <c r="F20" s="27"/>
      <c r="G20" s="2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5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ht="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5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35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5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1:35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1:35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  <row r="52" spans="1:35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1:35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1:35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35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</row>
    <row r="56" spans="1:35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1:35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1:35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</row>
    <row r="59" spans="1:35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spans="1:35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1:35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1:35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1:35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</row>
    <row r="64" spans="1:35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</row>
    <row r="66" spans="1:35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</row>
    <row r="67" spans="1:35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</row>
    <row r="68" spans="1:35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1:35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</row>
    <row r="70" spans="1:35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</row>
    <row r="71" spans="1:35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</row>
    <row r="72" spans="1:35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</row>
    <row r="73" spans="1:35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</row>
    <row r="74" spans="1:35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</row>
    <row r="75" spans="1:35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</row>
    <row r="76" spans="1:35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</row>
    <row r="77" spans="1:35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35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</row>
  </sheetData>
  <sheetProtection selectLockedCells="1" selectUnlockedCells="1"/>
  <mergeCells count="2">
    <mergeCell ref="C13:K13"/>
    <mergeCell ref="C14:K14"/>
  </mergeCells>
  <printOptions/>
  <pageMargins left="0.75" right="0.75" top="1" bottom="1" header="0.5118055555555555" footer="0.5118055555555555"/>
  <pageSetup horizontalDpi="300" verticalDpi="300"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3">
      <selection activeCell="C69" sqref="C69"/>
    </sheetView>
  </sheetViews>
  <sheetFormatPr defaultColWidth="11.421875" defaultRowHeight="15"/>
  <cols>
    <col min="2" max="2" width="57.140625" style="0" customWidth="1"/>
    <col min="3" max="6" width="21.00390625" style="0" customWidth="1"/>
  </cols>
  <sheetData>
    <row r="1" spans="1:6" ht="39.75" customHeight="1">
      <c r="A1" s="33" t="s">
        <v>89</v>
      </c>
      <c r="B1" s="33"/>
      <c r="C1" s="33"/>
      <c r="D1" s="33"/>
      <c r="E1" s="33"/>
      <c r="F1" s="33"/>
    </row>
    <row r="2" spans="1:6" ht="19.5" customHeight="1">
      <c r="A2" s="34"/>
      <c r="B2" s="34"/>
      <c r="C2" s="34"/>
      <c r="D2" s="34"/>
      <c r="E2" s="34"/>
      <c r="F2" s="34"/>
    </row>
    <row r="3" spans="1:6" ht="19.5" customHeight="1">
      <c r="A3" s="34"/>
      <c r="B3" s="34"/>
      <c r="C3" s="34"/>
      <c r="D3" s="34"/>
      <c r="E3" s="34"/>
      <c r="F3" s="34"/>
    </row>
    <row r="4" spans="1:6" ht="19.5" customHeight="1">
      <c r="A4" s="35" t="s">
        <v>1</v>
      </c>
      <c r="B4" s="35"/>
      <c r="C4" s="35"/>
      <c r="D4" s="35"/>
      <c r="E4" s="35"/>
      <c r="F4" s="35"/>
    </row>
    <row r="5" spans="1:6" ht="33.75">
      <c r="A5" s="2" t="s">
        <v>2</v>
      </c>
      <c r="B5" s="2" t="s">
        <v>2</v>
      </c>
      <c r="C5" s="2" t="s">
        <v>90</v>
      </c>
      <c r="D5" s="2" t="s">
        <v>4</v>
      </c>
      <c r="E5" s="2" t="s">
        <v>5</v>
      </c>
      <c r="F5" s="2" t="s">
        <v>91</v>
      </c>
    </row>
    <row r="6" spans="1:6" ht="15">
      <c r="A6" s="1" t="s">
        <v>13</v>
      </c>
      <c r="B6" s="1" t="s">
        <v>92</v>
      </c>
      <c r="C6" s="28">
        <f>SUM(C7:C9)</f>
        <v>10092.96</v>
      </c>
      <c r="D6" s="28" t="s">
        <v>538</v>
      </c>
      <c r="E6" s="28" t="s">
        <v>538</v>
      </c>
      <c r="F6" s="28">
        <f>C6</f>
        <v>10092.96</v>
      </c>
    </row>
    <row r="7" spans="1:6" ht="15">
      <c r="A7" s="4" t="s">
        <v>15</v>
      </c>
      <c r="B7" s="4" t="s">
        <v>93</v>
      </c>
      <c r="C7" s="5">
        <v>8602.56</v>
      </c>
      <c r="D7" s="5" t="s">
        <v>538</v>
      </c>
      <c r="E7" s="5" t="s">
        <v>538</v>
      </c>
      <c r="F7" s="5">
        <f>C7</f>
        <v>8602.56</v>
      </c>
    </row>
    <row r="8" spans="1:6" ht="15">
      <c r="A8" s="4" t="s">
        <v>94</v>
      </c>
      <c r="B8" s="4" t="s">
        <v>95</v>
      </c>
      <c r="C8" s="5">
        <v>1351.63</v>
      </c>
      <c r="D8" s="5" t="s">
        <v>538</v>
      </c>
      <c r="E8" s="5" t="s">
        <v>538</v>
      </c>
      <c r="F8" s="5">
        <f>C8</f>
        <v>1351.63</v>
      </c>
    </row>
    <row r="9" spans="1:6" ht="15">
      <c r="A9" s="4" t="s">
        <v>96</v>
      </c>
      <c r="B9" s="4" t="s">
        <v>97</v>
      </c>
      <c r="C9" s="5">
        <v>138.77</v>
      </c>
      <c r="D9" s="5" t="s">
        <v>538</v>
      </c>
      <c r="E9" s="5" t="s">
        <v>538</v>
      </c>
      <c r="F9" s="5">
        <f>C9</f>
        <v>138.77</v>
      </c>
    </row>
    <row r="10" spans="1:6" ht="15">
      <c r="A10" s="1" t="s">
        <v>19</v>
      </c>
      <c r="B10" s="1" t="s">
        <v>20</v>
      </c>
      <c r="C10" s="28">
        <f>SUM(C11,C26,C31)</f>
        <v>28890.869999999995</v>
      </c>
      <c r="D10" s="28" t="s">
        <v>538</v>
      </c>
      <c r="E10" s="28" t="s">
        <v>538</v>
      </c>
      <c r="F10" s="28">
        <f>C10</f>
        <v>28890.869999999995</v>
      </c>
    </row>
    <row r="11" spans="1:6" ht="15">
      <c r="A11" s="4" t="s">
        <v>21</v>
      </c>
      <c r="B11" s="4" t="s">
        <v>98</v>
      </c>
      <c r="C11" s="5">
        <f>SUM(C12:C17,C22:C25)</f>
        <v>27419.469999999998</v>
      </c>
      <c r="D11" s="5" t="s">
        <v>538</v>
      </c>
      <c r="E11" s="5" t="s">
        <v>538</v>
      </c>
      <c r="F11" s="5">
        <f aca="true" t="shared" si="0" ref="F11:F69">C11</f>
        <v>27419.469999999998</v>
      </c>
    </row>
    <row r="12" spans="1:6" ht="15">
      <c r="A12" s="4"/>
      <c r="B12" s="4" t="s">
        <v>99</v>
      </c>
      <c r="C12" s="5">
        <v>797.21</v>
      </c>
      <c r="D12" s="5" t="s">
        <v>538</v>
      </c>
      <c r="E12" s="5" t="s">
        <v>538</v>
      </c>
      <c r="F12" s="5">
        <f t="shared" si="0"/>
        <v>797.21</v>
      </c>
    </row>
    <row r="13" spans="1:6" ht="22.5">
      <c r="A13" s="4"/>
      <c r="B13" s="4" t="s">
        <v>100</v>
      </c>
      <c r="C13" s="5">
        <v>0</v>
      </c>
      <c r="D13" s="5" t="s">
        <v>538</v>
      </c>
      <c r="E13" s="5" t="s">
        <v>538</v>
      </c>
      <c r="F13" s="5">
        <f t="shared" si="0"/>
        <v>0</v>
      </c>
    </row>
    <row r="14" spans="1:6" ht="15">
      <c r="A14" s="4"/>
      <c r="B14" s="4" t="s">
        <v>101</v>
      </c>
      <c r="C14" s="5">
        <v>0</v>
      </c>
      <c r="D14" s="5" t="s">
        <v>538</v>
      </c>
      <c r="E14" s="5" t="s">
        <v>538</v>
      </c>
      <c r="F14" s="5">
        <f t="shared" si="0"/>
        <v>0</v>
      </c>
    </row>
    <row r="15" spans="1:6" ht="15">
      <c r="A15" s="4"/>
      <c r="B15" s="4" t="s">
        <v>102</v>
      </c>
      <c r="C15" s="5">
        <v>0</v>
      </c>
      <c r="D15" s="5" t="s">
        <v>538</v>
      </c>
      <c r="E15" s="5" t="s">
        <v>538</v>
      </c>
      <c r="F15" s="5">
        <f t="shared" si="0"/>
        <v>0</v>
      </c>
    </row>
    <row r="16" spans="1:6" ht="15">
      <c r="A16" s="4"/>
      <c r="B16" s="4" t="s">
        <v>103</v>
      </c>
      <c r="C16" s="5">
        <v>26608.94</v>
      </c>
      <c r="D16" s="5" t="s">
        <v>538</v>
      </c>
      <c r="E16" s="5" t="s">
        <v>538</v>
      </c>
      <c r="F16" s="5">
        <f t="shared" si="0"/>
        <v>26608.94</v>
      </c>
    </row>
    <row r="17" spans="1:6" ht="15">
      <c r="A17" s="4"/>
      <c r="B17" s="4" t="s">
        <v>104</v>
      </c>
      <c r="C17" s="5">
        <f>SUM(C18:C21)</f>
        <v>0</v>
      </c>
      <c r="D17" s="5" t="s">
        <v>538</v>
      </c>
      <c r="E17" s="5" t="s">
        <v>538</v>
      </c>
      <c r="F17" s="5">
        <f t="shared" si="0"/>
        <v>0</v>
      </c>
    </row>
    <row r="18" spans="1:6" ht="15">
      <c r="A18" s="4"/>
      <c r="B18" s="4" t="s">
        <v>30</v>
      </c>
      <c r="C18" s="5">
        <v>0</v>
      </c>
      <c r="D18" s="5" t="s">
        <v>538</v>
      </c>
      <c r="E18" s="5" t="s">
        <v>538</v>
      </c>
      <c r="F18" s="5">
        <f t="shared" si="0"/>
        <v>0</v>
      </c>
    </row>
    <row r="19" spans="1:6" ht="15">
      <c r="A19" s="4"/>
      <c r="B19" s="4" t="s">
        <v>105</v>
      </c>
      <c r="C19" s="5">
        <v>0</v>
      </c>
      <c r="D19" s="5" t="s">
        <v>538</v>
      </c>
      <c r="E19" s="5" t="s">
        <v>538</v>
      </c>
      <c r="F19" s="5">
        <f t="shared" si="0"/>
        <v>0</v>
      </c>
    </row>
    <row r="20" spans="1:6" ht="15">
      <c r="A20" s="4"/>
      <c r="B20" s="4" t="s">
        <v>32</v>
      </c>
      <c r="C20" s="5">
        <v>0</v>
      </c>
      <c r="D20" s="5" t="s">
        <v>538</v>
      </c>
      <c r="E20" s="5" t="s">
        <v>538</v>
      </c>
      <c r="F20" s="5">
        <f t="shared" si="0"/>
        <v>0</v>
      </c>
    </row>
    <row r="21" spans="1:6" ht="15">
      <c r="A21" s="4"/>
      <c r="B21" s="4" t="s">
        <v>33</v>
      </c>
      <c r="C21" s="5">
        <v>0</v>
      </c>
      <c r="D21" s="5" t="s">
        <v>538</v>
      </c>
      <c r="E21" s="5" t="s">
        <v>538</v>
      </c>
      <c r="F21" s="5">
        <f t="shared" si="0"/>
        <v>0</v>
      </c>
    </row>
    <row r="22" spans="1:6" ht="15">
      <c r="A22" s="4"/>
      <c r="B22" s="4" t="s">
        <v>106</v>
      </c>
      <c r="C22" s="5">
        <v>0</v>
      </c>
      <c r="D22" s="5" t="s">
        <v>538</v>
      </c>
      <c r="E22" s="5" t="s">
        <v>538</v>
      </c>
      <c r="F22" s="5">
        <f t="shared" si="0"/>
        <v>0</v>
      </c>
    </row>
    <row r="23" spans="1:6" ht="22.5">
      <c r="A23" s="4"/>
      <c r="B23" s="4" t="s">
        <v>107</v>
      </c>
      <c r="C23" s="5">
        <v>0</v>
      </c>
      <c r="D23" s="5" t="s">
        <v>538</v>
      </c>
      <c r="E23" s="5" t="s">
        <v>538</v>
      </c>
      <c r="F23" s="5">
        <f t="shared" si="0"/>
        <v>0</v>
      </c>
    </row>
    <row r="24" spans="1:6" ht="15">
      <c r="A24" s="4"/>
      <c r="B24" s="4" t="s">
        <v>108</v>
      </c>
      <c r="C24" s="5">
        <v>0</v>
      </c>
      <c r="D24" s="5" t="s">
        <v>538</v>
      </c>
      <c r="E24" s="5" t="s">
        <v>538</v>
      </c>
      <c r="F24" s="5">
        <f t="shared" si="0"/>
        <v>0</v>
      </c>
    </row>
    <row r="25" spans="1:6" ht="15">
      <c r="A25" s="4"/>
      <c r="B25" s="4" t="s">
        <v>109</v>
      </c>
      <c r="C25" s="5">
        <v>13.32</v>
      </c>
      <c r="D25" s="5" t="s">
        <v>538</v>
      </c>
      <c r="E25" s="5" t="s">
        <v>538</v>
      </c>
      <c r="F25" s="5">
        <f t="shared" si="0"/>
        <v>13.32</v>
      </c>
    </row>
    <row r="26" spans="1:6" ht="15">
      <c r="A26" s="4" t="s">
        <v>38</v>
      </c>
      <c r="B26" s="4" t="s">
        <v>110</v>
      </c>
      <c r="C26" s="5">
        <f>SUM(C27:C30)</f>
        <v>1282.94</v>
      </c>
      <c r="D26" s="5" t="s">
        <v>538</v>
      </c>
      <c r="E26" s="5" t="s">
        <v>538</v>
      </c>
      <c r="F26" s="5">
        <f t="shared" si="0"/>
        <v>1282.94</v>
      </c>
    </row>
    <row r="27" spans="1:6" ht="15">
      <c r="A27" s="4"/>
      <c r="B27" s="4" t="s">
        <v>111</v>
      </c>
      <c r="C27" s="5">
        <v>0</v>
      </c>
      <c r="D27" s="5" t="s">
        <v>538</v>
      </c>
      <c r="E27" s="5" t="s">
        <v>538</v>
      </c>
      <c r="F27" s="5">
        <f t="shared" si="0"/>
        <v>0</v>
      </c>
    </row>
    <row r="28" spans="1:6" ht="15">
      <c r="A28" s="4"/>
      <c r="B28" s="4" t="s">
        <v>112</v>
      </c>
      <c r="C28" s="5">
        <v>0</v>
      </c>
      <c r="D28" s="5" t="s">
        <v>538</v>
      </c>
      <c r="E28" s="5" t="s">
        <v>538</v>
      </c>
      <c r="F28" s="5">
        <f t="shared" si="0"/>
        <v>0</v>
      </c>
    </row>
    <row r="29" spans="1:6" ht="15">
      <c r="A29" s="4"/>
      <c r="B29" s="4" t="s">
        <v>113</v>
      </c>
      <c r="C29" s="5">
        <v>1282.94</v>
      </c>
      <c r="D29" s="5" t="s">
        <v>538</v>
      </c>
      <c r="E29" s="5" t="s">
        <v>538</v>
      </c>
      <c r="F29" s="5">
        <f t="shared" si="0"/>
        <v>1282.94</v>
      </c>
    </row>
    <row r="30" spans="1:6" ht="15">
      <c r="A30" s="4"/>
      <c r="B30" s="4" t="s">
        <v>114</v>
      </c>
      <c r="C30" s="5">
        <v>0</v>
      </c>
      <c r="D30" s="5" t="s">
        <v>538</v>
      </c>
      <c r="E30" s="5" t="s">
        <v>538</v>
      </c>
      <c r="F30" s="5">
        <f t="shared" si="0"/>
        <v>0</v>
      </c>
    </row>
    <row r="31" spans="1:6" ht="15">
      <c r="A31" s="4" t="s">
        <v>115</v>
      </c>
      <c r="B31" s="4" t="s">
        <v>116</v>
      </c>
      <c r="C31" s="5">
        <f>SUM(C32:C33)</f>
        <v>188.46</v>
      </c>
      <c r="D31" s="5" t="s">
        <v>538</v>
      </c>
      <c r="E31" s="5" t="s">
        <v>538</v>
      </c>
      <c r="F31" s="5">
        <f t="shared" si="0"/>
        <v>188.46</v>
      </c>
    </row>
    <row r="32" spans="1:6" ht="15">
      <c r="A32" s="4"/>
      <c r="B32" s="4" t="s">
        <v>40</v>
      </c>
      <c r="C32" s="5">
        <v>61.81</v>
      </c>
      <c r="D32" s="5" t="s">
        <v>538</v>
      </c>
      <c r="E32" s="5" t="s">
        <v>538</v>
      </c>
      <c r="F32" s="5">
        <f t="shared" si="0"/>
        <v>61.81</v>
      </c>
    </row>
    <row r="33" spans="1:6" ht="15">
      <c r="A33" s="4"/>
      <c r="B33" s="4" t="s">
        <v>41</v>
      </c>
      <c r="C33" s="5">
        <v>126.65</v>
      </c>
      <c r="D33" s="5" t="s">
        <v>538</v>
      </c>
      <c r="E33" s="5" t="s">
        <v>538</v>
      </c>
      <c r="F33" s="5">
        <f t="shared" si="0"/>
        <v>126.65</v>
      </c>
    </row>
    <row r="34" spans="1:6" ht="15">
      <c r="A34" s="1" t="s">
        <v>117</v>
      </c>
      <c r="B34" s="1" t="s">
        <v>118</v>
      </c>
      <c r="C34" s="28">
        <f>SUM(C35:C36)</f>
        <v>230.22</v>
      </c>
      <c r="D34" s="28" t="s">
        <v>538</v>
      </c>
      <c r="E34" s="28" t="s">
        <v>538</v>
      </c>
      <c r="F34" s="28">
        <f t="shared" si="0"/>
        <v>230.22</v>
      </c>
    </row>
    <row r="35" spans="1:6" ht="15">
      <c r="A35" s="4" t="s">
        <v>119</v>
      </c>
      <c r="B35" s="4" t="s">
        <v>16</v>
      </c>
      <c r="C35" s="5">
        <v>6.64</v>
      </c>
      <c r="D35" s="5" t="s">
        <v>538</v>
      </c>
      <c r="E35" s="5" t="s">
        <v>538</v>
      </c>
      <c r="F35" s="5">
        <f t="shared" si="0"/>
        <v>6.64</v>
      </c>
    </row>
    <row r="36" spans="1:6" ht="15">
      <c r="A36" s="4" t="s">
        <v>120</v>
      </c>
      <c r="B36" s="4" t="s">
        <v>121</v>
      </c>
      <c r="C36" s="5">
        <v>223.58</v>
      </c>
      <c r="D36" s="5" t="s">
        <v>538</v>
      </c>
      <c r="E36" s="5" t="s">
        <v>538</v>
      </c>
      <c r="F36" s="5">
        <f t="shared" si="0"/>
        <v>223.58</v>
      </c>
    </row>
    <row r="37" spans="1:6" ht="15">
      <c r="A37" s="1" t="s">
        <v>44</v>
      </c>
      <c r="B37" s="1" t="s">
        <v>122</v>
      </c>
      <c r="C37" s="28">
        <f>SUM(C38:C39)</f>
        <v>0.02</v>
      </c>
      <c r="D37" s="28" t="s">
        <v>538</v>
      </c>
      <c r="E37" s="28" t="s">
        <v>538</v>
      </c>
      <c r="F37" s="28">
        <f t="shared" si="0"/>
        <v>0.02</v>
      </c>
    </row>
    <row r="38" spans="1:6" ht="15">
      <c r="A38" s="4" t="s">
        <v>46</v>
      </c>
      <c r="B38" s="4" t="s">
        <v>47</v>
      </c>
      <c r="C38" s="5">
        <v>0</v>
      </c>
      <c r="D38" s="5" t="s">
        <v>538</v>
      </c>
      <c r="E38" s="5" t="s">
        <v>538</v>
      </c>
      <c r="F38" s="5">
        <f t="shared" si="0"/>
        <v>0</v>
      </c>
    </row>
    <row r="39" spans="1:6" ht="15">
      <c r="A39" s="4" t="s">
        <v>48</v>
      </c>
      <c r="B39" s="4" t="s">
        <v>55</v>
      </c>
      <c r="C39" s="5">
        <v>0.02</v>
      </c>
      <c r="D39" s="5" t="s">
        <v>538</v>
      </c>
      <c r="E39" s="5" t="s">
        <v>538</v>
      </c>
      <c r="F39" s="5">
        <f t="shared" si="0"/>
        <v>0.02</v>
      </c>
    </row>
    <row r="40" spans="1:6" ht="15">
      <c r="A40" s="1" t="s">
        <v>56</v>
      </c>
      <c r="B40" s="1" t="s">
        <v>57</v>
      </c>
      <c r="C40" s="28">
        <f>SUM(C41,C56,C61)</f>
        <v>3708.21</v>
      </c>
      <c r="D40" s="28" t="s">
        <v>538</v>
      </c>
      <c r="E40" s="28" t="s">
        <v>538</v>
      </c>
      <c r="F40" s="28">
        <f t="shared" si="0"/>
        <v>3708.21</v>
      </c>
    </row>
    <row r="41" spans="1:6" ht="15">
      <c r="A41" s="4" t="s">
        <v>58</v>
      </c>
      <c r="B41" s="4" t="s">
        <v>98</v>
      </c>
      <c r="C41" s="5">
        <f>SUM(C42:C47,C52:C55)</f>
        <v>3708.21</v>
      </c>
      <c r="D41" s="5" t="s">
        <v>538</v>
      </c>
      <c r="E41" s="5" t="s">
        <v>538</v>
      </c>
      <c r="F41" s="5">
        <f t="shared" si="0"/>
        <v>3708.21</v>
      </c>
    </row>
    <row r="42" spans="1:6" ht="15">
      <c r="A42" s="4"/>
      <c r="B42" s="4" t="s">
        <v>99</v>
      </c>
      <c r="C42" s="5">
        <v>0</v>
      </c>
      <c r="D42" s="5" t="s">
        <v>538</v>
      </c>
      <c r="E42" s="5" t="s">
        <v>538</v>
      </c>
      <c r="F42" s="5">
        <f t="shared" si="0"/>
        <v>0</v>
      </c>
    </row>
    <row r="43" spans="1:6" ht="22.5">
      <c r="A43" s="4"/>
      <c r="B43" s="4" t="s">
        <v>100</v>
      </c>
      <c r="C43" s="5">
        <v>0</v>
      </c>
      <c r="D43" s="5" t="s">
        <v>538</v>
      </c>
      <c r="E43" s="5" t="s">
        <v>538</v>
      </c>
      <c r="F43" s="5">
        <f t="shared" si="0"/>
        <v>0</v>
      </c>
    </row>
    <row r="44" spans="1:6" ht="15">
      <c r="A44" s="4"/>
      <c r="B44" s="4" t="s">
        <v>101</v>
      </c>
      <c r="C44" s="5">
        <v>0</v>
      </c>
      <c r="D44" s="5" t="s">
        <v>538</v>
      </c>
      <c r="E44" s="5" t="s">
        <v>538</v>
      </c>
      <c r="F44" s="5">
        <f t="shared" si="0"/>
        <v>0</v>
      </c>
    </row>
    <row r="45" spans="1:6" ht="15">
      <c r="A45" s="4"/>
      <c r="B45" s="4" t="s">
        <v>102</v>
      </c>
      <c r="C45" s="5">
        <v>0</v>
      </c>
      <c r="D45" s="5" t="s">
        <v>538</v>
      </c>
      <c r="E45" s="5" t="s">
        <v>538</v>
      </c>
      <c r="F45" s="5">
        <f t="shared" si="0"/>
        <v>0</v>
      </c>
    </row>
    <row r="46" spans="1:6" ht="15">
      <c r="A46" s="4"/>
      <c r="B46" s="4" t="s">
        <v>103</v>
      </c>
      <c r="C46" s="5">
        <v>3708.21</v>
      </c>
      <c r="D46" s="5" t="s">
        <v>538</v>
      </c>
      <c r="E46" s="5" t="s">
        <v>538</v>
      </c>
      <c r="F46" s="5">
        <f t="shared" si="0"/>
        <v>3708.21</v>
      </c>
    </row>
    <row r="47" spans="1:6" ht="15">
      <c r="A47" s="4"/>
      <c r="B47" s="4" t="s">
        <v>104</v>
      </c>
      <c r="C47" s="5">
        <f>SUM(C48:C51)</f>
        <v>0</v>
      </c>
      <c r="D47" s="5" t="s">
        <v>538</v>
      </c>
      <c r="E47" s="5" t="s">
        <v>538</v>
      </c>
      <c r="F47" s="5">
        <f t="shared" si="0"/>
        <v>0</v>
      </c>
    </row>
    <row r="48" spans="1:6" ht="15">
      <c r="A48" s="4"/>
      <c r="B48" s="4" t="s">
        <v>30</v>
      </c>
      <c r="C48" s="5">
        <v>0</v>
      </c>
      <c r="D48" s="5" t="s">
        <v>538</v>
      </c>
      <c r="E48" s="5" t="s">
        <v>538</v>
      </c>
      <c r="F48" s="5">
        <f t="shared" si="0"/>
        <v>0</v>
      </c>
    </row>
    <row r="49" spans="1:6" ht="15">
      <c r="A49" s="4"/>
      <c r="B49" s="4" t="s">
        <v>105</v>
      </c>
      <c r="C49" s="5">
        <v>0</v>
      </c>
      <c r="D49" s="5" t="s">
        <v>538</v>
      </c>
      <c r="E49" s="5" t="s">
        <v>538</v>
      </c>
      <c r="F49" s="5">
        <f t="shared" si="0"/>
        <v>0</v>
      </c>
    </row>
    <row r="50" spans="1:6" ht="15">
      <c r="A50" s="4"/>
      <c r="B50" s="4" t="s">
        <v>32</v>
      </c>
      <c r="C50" s="5">
        <v>0</v>
      </c>
      <c r="D50" s="5" t="s">
        <v>538</v>
      </c>
      <c r="E50" s="5" t="s">
        <v>538</v>
      </c>
      <c r="F50" s="5">
        <f t="shared" si="0"/>
        <v>0</v>
      </c>
    </row>
    <row r="51" spans="1:6" ht="15">
      <c r="A51" s="4"/>
      <c r="B51" s="4" t="s">
        <v>33</v>
      </c>
      <c r="C51" s="5">
        <v>0</v>
      </c>
      <c r="D51" s="5" t="s">
        <v>538</v>
      </c>
      <c r="E51" s="5" t="s">
        <v>538</v>
      </c>
      <c r="F51" s="5">
        <f t="shared" si="0"/>
        <v>0</v>
      </c>
    </row>
    <row r="52" spans="1:6" ht="15">
      <c r="A52" s="4"/>
      <c r="B52" s="4" t="s">
        <v>106</v>
      </c>
      <c r="C52" s="5">
        <v>0</v>
      </c>
      <c r="D52" s="5" t="s">
        <v>538</v>
      </c>
      <c r="E52" s="5" t="s">
        <v>538</v>
      </c>
      <c r="F52" s="5">
        <f t="shared" si="0"/>
        <v>0</v>
      </c>
    </row>
    <row r="53" spans="1:6" ht="22.5">
      <c r="A53" s="4"/>
      <c r="B53" s="4" t="s">
        <v>107</v>
      </c>
      <c r="C53" s="5">
        <v>0</v>
      </c>
      <c r="D53" s="5" t="s">
        <v>538</v>
      </c>
      <c r="E53" s="5" t="s">
        <v>538</v>
      </c>
      <c r="F53" s="5">
        <f t="shared" si="0"/>
        <v>0</v>
      </c>
    </row>
    <row r="54" spans="1:6" ht="15">
      <c r="A54" s="4"/>
      <c r="B54" s="4" t="s">
        <v>108</v>
      </c>
      <c r="C54" s="5">
        <v>0</v>
      </c>
      <c r="D54" s="5" t="s">
        <v>538</v>
      </c>
      <c r="E54" s="5" t="s">
        <v>538</v>
      </c>
      <c r="F54" s="5">
        <f t="shared" si="0"/>
        <v>0</v>
      </c>
    </row>
    <row r="55" spans="1:6" ht="15">
      <c r="A55" s="4"/>
      <c r="B55" s="4" t="s">
        <v>109</v>
      </c>
      <c r="C55" s="5">
        <v>0</v>
      </c>
      <c r="D55" s="5" t="s">
        <v>538</v>
      </c>
      <c r="E55" s="5" t="s">
        <v>538</v>
      </c>
      <c r="F55" s="5">
        <f t="shared" si="0"/>
        <v>0</v>
      </c>
    </row>
    <row r="56" spans="1:6" ht="15">
      <c r="A56" s="4" t="s">
        <v>59</v>
      </c>
      <c r="B56" s="4" t="s">
        <v>110</v>
      </c>
      <c r="C56" s="5">
        <f>SUM(C57:C60)</f>
        <v>0</v>
      </c>
      <c r="D56" s="5" t="s">
        <v>538</v>
      </c>
      <c r="E56" s="5" t="s">
        <v>538</v>
      </c>
      <c r="F56" s="5">
        <f t="shared" si="0"/>
        <v>0</v>
      </c>
    </row>
    <row r="57" spans="1:6" ht="15">
      <c r="A57" s="4"/>
      <c r="B57" s="4" t="s">
        <v>111</v>
      </c>
      <c r="C57" s="5">
        <v>0</v>
      </c>
      <c r="D57" s="5" t="s">
        <v>538</v>
      </c>
      <c r="E57" s="5" t="s">
        <v>538</v>
      </c>
      <c r="F57" s="5">
        <f t="shared" si="0"/>
        <v>0</v>
      </c>
    </row>
    <row r="58" spans="1:6" ht="15">
      <c r="A58" s="4"/>
      <c r="B58" s="4" t="s">
        <v>112</v>
      </c>
      <c r="C58" s="5">
        <v>0</v>
      </c>
      <c r="D58" s="5" t="s">
        <v>538</v>
      </c>
      <c r="E58" s="5" t="s">
        <v>538</v>
      </c>
      <c r="F58" s="5">
        <f t="shared" si="0"/>
        <v>0</v>
      </c>
    </row>
    <row r="59" spans="1:6" ht="15">
      <c r="A59" s="4"/>
      <c r="B59" s="4" t="s">
        <v>113</v>
      </c>
      <c r="C59" s="5">
        <v>0</v>
      </c>
      <c r="D59" s="5" t="s">
        <v>538</v>
      </c>
      <c r="E59" s="5" t="s">
        <v>538</v>
      </c>
      <c r="F59" s="5">
        <f t="shared" si="0"/>
        <v>0</v>
      </c>
    </row>
    <row r="60" spans="1:6" ht="15">
      <c r="A60" s="4"/>
      <c r="B60" s="4" t="s">
        <v>114</v>
      </c>
      <c r="C60" s="5">
        <v>0</v>
      </c>
      <c r="D60" s="5" t="s">
        <v>538</v>
      </c>
      <c r="E60" s="5" t="s">
        <v>538</v>
      </c>
      <c r="F60" s="5">
        <f t="shared" si="0"/>
        <v>0</v>
      </c>
    </row>
    <row r="61" spans="1:6" ht="15">
      <c r="A61" s="4" t="s">
        <v>123</v>
      </c>
      <c r="B61" s="4" t="s">
        <v>116</v>
      </c>
      <c r="C61" s="5">
        <f>SUM(C62:C63)</f>
        <v>0</v>
      </c>
      <c r="D61" s="5" t="s">
        <v>538</v>
      </c>
      <c r="E61" s="5" t="s">
        <v>538</v>
      </c>
      <c r="F61" s="5">
        <f t="shared" si="0"/>
        <v>0</v>
      </c>
    </row>
    <row r="62" spans="1:6" ht="15">
      <c r="A62" s="4"/>
      <c r="B62" s="4" t="s">
        <v>40</v>
      </c>
      <c r="C62" s="5">
        <v>0</v>
      </c>
      <c r="D62" s="5" t="s">
        <v>538</v>
      </c>
      <c r="E62" s="5" t="s">
        <v>538</v>
      </c>
      <c r="F62" s="5">
        <f t="shared" si="0"/>
        <v>0</v>
      </c>
    </row>
    <row r="63" spans="1:6" ht="15">
      <c r="A63" s="4"/>
      <c r="B63" s="4" t="s">
        <v>41</v>
      </c>
      <c r="C63" s="5">
        <v>0</v>
      </c>
      <c r="D63" s="5" t="s">
        <v>538</v>
      </c>
      <c r="E63" s="5" t="s">
        <v>538</v>
      </c>
      <c r="F63" s="5">
        <f t="shared" si="0"/>
        <v>0</v>
      </c>
    </row>
    <row r="64" spans="1:6" ht="15">
      <c r="A64" s="6"/>
      <c r="B64" s="6" t="s">
        <v>60</v>
      </c>
      <c r="C64" s="30">
        <f>SUM(C40,C37,C34,C10,C6)</f>
        <v>42922.27999999999</v>
      </c>
      <c r="D64" s="30" t="s">
        <v>538</v>
      </c>
      <c r="E64" s="30" t="s">
        <v>538</v>
      </c>
      <c r="F64" s="30">
        <f t="shared" si="0"/>
        <v>42922.27999999999</v>
      </c>
    </row>
    <row r="65" spans="1:6" ht="15">
      <c r="A65" s="1" t="s">
        <v>61</v>
      </c>
      <c r="B65" s="1" t="s">
        <v>62</v>
      </c>
      <c r="C65" s="28">
        <f>SUM(C66:C67)</f>
        <v>0</v>
      </c>
      <c r="D65" s="28" t="s">
        <v>538</v>
      </c>
      <c r="E65" s="28" t="s">
        <v>538</v>
      </c>
      <c r="F65" s="28">
        <f t="shared" si="0"/>
        <v>0</v>
      </c>
    </row>
    <row r="66" spans="1:6" ht="15">
      <c r="A66" s="4" t="s">
        <v>63</v>
      </c>
      <c r="B66" s="4" t="s">
        <v>124</v>
      </c>
      <c r="C66" s="5">
        <v>0</v>
      </c>
      <c r="D66" s="5" t="s">
        <v>538</v>
      </c>
      <c r="E66" s="5" t="s">
        <v>538</v>
      </c>
      <c r="F66" s="5">
        <f t="shared" si="0"/>
        <v>0</v>
      </c>
    </row>
    <row r="67" spans="1:6" ht="15">
      <c r="A67" s="4" t="s">
        <v>65</v>
      </c>
      <c r="B67" s="4" t="s">
        <v>125</v>
      </c>
      <c r="C67" s="5">
        <v>0</v>
      </c>
      <c r="D67" s="5" t="s">
        <v>538</v>
      </c>
      <c r="E67" s="5" t="s">
        <v>538</v>
      </c>
      <c r="F67" s="5">
        <f t="shared" si="0"/>
        <v>0</v>
      </c>
    </row>
    <row r="68" spans="1:6" ht="15">
      <c r="A68" s="1" t="s">
        <v>67</v>
      </c>
      <c r="B68" s="1" t="s">
        <v>68</v>
      </c>
      <c r="C68" s="28">
        <v>550.17</v>
      </c>
      <c r="D68" s="28" t="s">
        <v>538</v>
      </c>
      <c r="E68" s="28" t="s">
        <v>538</v>
      </c>
      <c r="F68" s="28">
        <f t="shared" si="0"/>
        <v>550.17</v>
      </c>
    </row>
    <row r="69" spans="1:6" ht="15">
      <c r="A69" s="6"/>
      <c r="B69" s="6" t="s">
        <v>69</v>
      </c>
      <c r="C69" s="30">
        <f>SUM(C64,C65,C68)</f>
        <v>43472.44999999999</v>
      </c>
      <c r="D69" s="30" t="s">
        <v>538</v>
      </c>
      <c r="E69" s="30" t="s">
        <v>538</v>
      </c>
      <c r="F69" s="30">
        <f t="shared" si="0"/>
        <v>43472.44999999999</v>
      </c>
    </row>
  </sheetData>
  <sheetProtection sheet="1" objects="1" scenarios="1"/>
  <mergeCells count="4">
    <mergeCell ref="A1:F1"/>
    <mergeCell ref="A2:F2"/>
    <mergeCell ref="A3:F3"/>
    <mergeCell ref="A4:F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D67" sqref="D67"/>
    </sheetView>
  </sheetViews>
  <sheetFormatPr defaultColWidth="11.421875" defaultRowHeight="15"/>
  <cols>
    <col min="2" max="2" width="57.140625" style="0" customWidth="1"/>
    <col min="3" max="5" width="21.00390625" style="0" customWidth="1"/>
  </cols>
  <sheetData>
    <row r="1" spans="1:5" ht="39.75" customHeight="1">
      <c r="A1" s="33" t="s">
        <v>126</v>
      </c>
      <c r="B1" s="33"/>
      <c r="C1" s="33"/>
      <c r="D1" s="33"/>
      <c r="E1" s="33"/>
    </row>
    <row r="2" spans="1:5" ht="19.5" customHeight="1">
      <c r="A2" s="34"/>
      <c r="B2" s="34"/>
      <c r="C2" s="34"/>
      <c r="D2" s="34"/>
      <c r="E2" s="34"/>
    </row>
    <row r="3" spans="1:5" ht="19.5" customHeight="1">
      <c r="A3" s="34"/>
      <c r="B3" s="34"/>
      <c r="C3" s="34"/>
      <c r="D3" s="34"/>
      <c r="E3" s="34"/>
    </row>
    <row r="4" spans="1:5" ht="19.5" customHeight="1">
      <c r="A4" s="35" t="s">
        <v>1</v>
      </c>
      <c r="B4" s="35"/>
      <c r="C4" s="35"/>
      <c r="D4" s="35"/>
      <c r="E4" s="35"/>
    </row>
    <row r="5" spans="1:5" ht="22.5">
      <c r="A5" s="2" t="s">
        <v>2</v>
      </c>
      <c r="B5" s="2" t="s">
        <v>2</v>
      </c>
      <c r="C5" s="2" t="s">
        <v>127</v>
      </c>
      <c r="D5" s="2" t="s">
        <v>128</v>
      </c>
      <c r="E5" s="2" t="s">
        <v>129</v>
      </c>
    </row>
    <row r="6" spans="1:5" ht="15">
      <c r="A6" s="1" t="s">
        <v>13</v>
      </c>
      <c r="B6" s="1" t="s">
        <v>92</v>
      </c>
      <c r="C6" s="28">
        <f>SUM(C7:C9)</f>
        <v>18795.280000000002</v>
      </c>
      <c r="D6" s="28">
        <f>SUM(D7:D9)</f>
        <v>1359.34</v>
      </c>
      <c r="E6" s="28">
        <f>SUM(C6:D6)</f>
        <v>20154.620000000003</v>
      </c>
    </row>
    <row r="7" spans="1:5" ht="15">
      <c r="A7" s="4" t="s">
        <v>15</v>
      </c>
      <c r="B7" s="4" t="s">
        <v>93</v>
      </c>
      <c r="C7" s="5">
        <v>17680</v>
      </c>
      <c r="D7" s="5">
        <v>0</v>
      </c>
      <c r="E7" s="5">
        <f>SUM(C7:D7)</f>
        <v>17680</v>
      </c>
    </row>
    <row r="8" spans="1:5" ht="15">
      <c r="A8" s="4" t="s">
        <v>94</v>
      </c>
      <c r="B8" s="4" t="s">
        <v>95</v>
      </c>
      <c r="C8" s="5">
        <v>757.7</v>
      </c>
      <c r="D8" s="5">
        <v>1281.05</v>
      </c>
      <c r="E8" s="5">
        <f>SUM(C8:D8)</f>
        <v>2038.75</v>
      </c>
    </row>
    <row r="9" spans="1:5" ht="15">
      <c r="A9" s="4" t="s">
        <v>96</v>
      </c>
      <c r="B9" s="4" t="s">
        <v>97</v>
      </c>
      <c r="C9" s="5">
        <v>357.58</v>
      </c>
      <c r="D9" s="5">
        <v>78.29</v>
      </c>
      <c r="E9" s="5">
        <f>SUM(C9:D9)</f>
        <v>435.87</v>
      </c>
    </row>
    <row r="10" spans="1:5" ht="15">
      <c r="A10" s="1" t="s">
        <v>19</v>
      </c>
      <c r="B10" s="1" t="s">
        <v>20</v>
      </c>
      <c r="C10" s="28">
        <f>SUM(C11,C26,C31)</f>
        <v>66775.05</v>
      </c>
      <c r="D10" s="28">
        <f>SUM(D11,D26,D31)</f>
        <v>5014.460000000001</v>
      </c>
      <c r="E10" s="28">
        <f>SUM(C10:D10)</f>
        <v>71789.51000000001</v>
      </c>
    </row>
    <row r="11" spans="1:5" ht="15">
      <c r="A11" s="4" t="s">
        <v>21</v>
      </c>
      <c r="B11" s="4" t="s">
        <v>98</v>
      </c>
      <c r="C11" s="5">
        <f>SUM(C12:C17,C22:C25)</f>
        <v>65774.82</v>
      </c>
      <c r="D11" s="5">
        <f>SUM(D12:D17,D22:D25)</f>
        <v>3317.73</v>
      </c>
      <c r="E11" s="5">
        <f aca="true" t="shared" si="0" ref="E11:E69">SUM(C11:D11)</f>
        <v>69092.55</v>
      </c>
    </row>
    <row r="12" spans="1:5" ht="15">
      <c r="A12" s="4"/>
      <c r="B12" s="4" t="s">
        <v>99</v>
      </c>
      <c r="C12" s="5">
        <v>1343.59</v>
      </c>
      <c r="D12" s="5">
        <v>1525.98</v>
      </c>
      <c r="E12" s="5">
        <f t="shared" si="0"/>
        <v>2869.5699999999997</v>
      </c>
    </row>
    <row r="13" spans="1:5" ht="22.5">
      <c r="A13" s="4"/>
      <c r="B13" s="4" t="s">
        <v>100</v>
      </c>
      <c r="C13" s="5">
        <v>0</v>
      </c>
      <c r="D13" s="5">
        <v>0</v>
      </c>
      <c r="E13" s="5">
        <f t="shared" si="0"/>
        <v>0</v>
      </c>
    </row>
    <row r="14" spans="1:5" ht="15">
      <c r="A14" s="4"/>
      <c r="B14" s="4" t="s">
        <v>101</v>
      </c>
      <c r="C14" s="5">
        <v>0</v>
      </c>
      <c r="D14" s="5">
        <v>0</v>
      </c>
      <c r="E14" s="5">
        <f t="shared" si="0"/>
        <v>0</v>
      </c>
    </row>
    <row r="15" spans="1:5" ht="15">
      <c r="A15" s="4"/>
      <c r="B15" s="4" t="s">
        <v>102</v>
      </c>
      <c r="C15" s="5">
        <v>0</v>
      </c>
      <c r="D15" s="5">
        <v>0</v>
      </c>
      <c r="E15" s="5">
        <f t="shared" si="0"/>
        <v>0</v>
      </c>
    </row>
    <row r="16" spans="1:5" ht="15">
      <c r="A16" s="4"/>
      <c r="B16" s="4" t="s">
        <v>103</v>
      </c>
      <c r="C16" s="5">
        <v>64431.23</v>
      </c>
      <c r="D16" s="5">
        <v>1767.63</v>
      </c>
      <c r="E16" s="5">
        <f t="shared" si="0"/>
        <v>66198.86</v>
      </c>
    </row>
    <row r="17" spans="1:5" ht="15">
      <c r="A17" s="4"/>
      <c r="B17" s="4" t="s">
        <v>130</v>
      </c>
      <c r="C17" s="5">
        <f>SUM(C18:C21)</f>
        <v>0</v>
      </c>
      <c r="D17" s="5">
        <f>SUM(D18:D21)</f>
        <v>0</v>
      </c>
      <c r="E17" s="5">
        <f t="shared" si="0"/>
        <v>0</v>
      </c>
    </row>
    <row r="18" spans="1:5" ht="15">
      <c r="A18" s="4"/>
      <c r="B18" s="4" t="s">
        <v>30</v>
      </c>
      <c r="C18" s="5">
        <v>0</v>
      </c>
      <c r="D18" s="5">
        <v>0</v>
      </c>
      <c r="E18" s="5">
        <f t="shared" si="0"/>
        <v>0</v>
      </c>
    </row>
    <row r="19" spans="1:5" ht="15">
      <c r="A19" s="4"/>
      <c r="B19" s="4" t="s">
        <v>105</v>
      </c>
      <c r="C19" s="5">
        <v>0</v>
      </c>
      <c r="D19" s="5">
        <v>0</v>
      </c>
      <c r="E19" s="5">
        <f t="shared" si="0"/>
        <v>0</v>
      </c>
    </row>
    <row r="20" spans="1:5" ht="15">
      <c r="A20" s="4"/>
      <c r="B20" s="4" t="s">
        <v>32</v>
      </c>
      <c r="C20" s="5">
        <v>0</v>
      </c>
      <c r="D20" s="5">
        <v>0</v>
      </c>
      <c r="E20" s="5">
        <f t="shared" si="0"/>
        <v>0</v>
      </c>
    </row>
    <row r="21" spans="1:5" ht="15">
      <c r="A21" s="4"/>
      <c r="B21" s="4" t="s">
        <v>33</v>
      </c>
      <c r="C21" s="5">
        <v>0</v>
      </c>
      <c r="D21" s="5">
        <v>0</v>
      </c>
      <c r="E21" s="5">
        <f t="shared" si="0"/>
        <v>0</v>
      </c>
    </row>
    <row r="22" spans="1:5" ht="15">
      <c r="A22" s="4"/>
      <c r="B22" s="4" t="s">
        <v>106</v>
      </c>
      <c r="C22" s="5">
        <v>0</v>
      </c>
      <c r="D22" s="5">
        <v>0</v>
      </c>
      <c r="E22" s="5">
        <f t="shared" si="0"/>
        <v>0</v>
      </c>
    </row>
    <row r="23" spans="1:5" ht="22.5">
      <c r="A23" s="4"/>
      <c r="B23" s="4" t="s">
        <v>107</v>
      </c>
      <c r="C23" s="5">
        <v>0</v>
      </c>
      <c r="D23" s="5">
        <v>0</v>
      </c>
      <c r="E23" s="5">
        <f t="shared" si="0"/>
        <v>0</v>
      </c>
    </row>
    <row r="24" spans="1:5" ht="15">
      <c r="A24" s="4"/>
      <c r="B24" s="4" t="s">
        <v>108</v>
      </c>
      <c r="C24" s="5">
        <v>0</v>
      </c>
      <c r="D24" s="5">
        <v>0</v>
      </c>
      <c r="E24" s="5">
        <f t="shared" si="0"/>
        <v>0</v>
      </c>
    </row>
    <row r="25" spans="1:5" ht="15">
      <c r="A25" s="4"/>
      <c r="B25" s="4" t="s">
        <v>109</v>
      </c>
      <c r="C25" s="5">
        <v>0</v>
      </c>
      <c r="D25" s="5">
        <v>24.12</v>
      </c>
      <c r="E25" s="5">
        <f t="shared" si="0"/>
        <v>24.12</v>
      </c>
    </row>
    <row r="26" spans="1:5" ht="15">
      <c r="A26" s="4" t="s">
        <v>38</v>
      </c>
      <c r="B26" s="4" t="s">
        <v>110</v>
      </c>
      <c r="C26" s="5">
        <f>SUM(C27:C30)</f>
        <v>700.23</v>
      </c>
      <c r="D26" s="5">
        <f>SUM(D27:D30)</f>
        <v>1345.63</v>
      </c>
      <c r="E26" s="5">
        <f t="shared" si="0"/>
        <v>2045.8600000000001</v>
      </c>
    </row>
    <row r="27" spans="1:5" ht="15">
      <c r="A27" s="4"/>
      <c r="B27" s="4" t="s">
        <v>111</v>
      </c>
      <c r="C27" s="5">
        <v>0</v>
      </c>
      <c r="D27" s="5">
        <v>0</v>
      </c>
      <c r="E27" s="5">
        <f t="shared" si="0"/>
        <v>0</v>
      </c>
    </row>
    <row r="28" spans="1:5" ht="15">
      <c r="A28" s="4"/>
      <c r="B28" s="4" t="s">
        <v>112</v>
      </c>
      <c r="C28" s="5">
        <v>0</v>
      </c>
      <c r="D28" s="5">
        <v>0</v>
      </c>
      <c r="E28" s="5">
        <f t="shared" si="0"/>
        <v>0</v>
      </c>
    </row>
    <row r="29" spans="1:5" ht="15">
      <c r="A29" s="4"/>
      <c r="B29" s="4" t="s">
        <v>113</v>
      </c>
      <c r="C29" s="5">
        <v>700.23</v>
      </c>
      <c r="D29" s="5">
        <v>1345.63</v>
      </c>
      <c r="E29" s="5">
        <f t="shared" si="0"/>
        <v>2045.8600000000001</v>
      </c>
    </row>
    <row r="30" spans="1:5" ht="15">
      <c r="A30" s="4"/>
      <c r="B30" s="4" t="s">
        <v>114</v>
      </c>
      <c r="C30" s="5">
        <v>0</v>
      </c>
      <c r="D30" s="5">
        <v>0</v>
      </c>
      <c r="E30" s="5">
        <f t="shared" si="0"/>
        <v>0</v>
      </c>
    </row>
    <row r="31" spans="1:5" ht="15">
      <c r="A31" s="4" t="s">
        <v>115</v>
      </c>
      <c r="B31" s="4" t="s">
        <v>116</v>
      </c>
      <c r="C31" s="5">
        <f>SUM(C32:C33)</f>
        <v>300</v>
      </c>
      <c r="D31" s="5">
        <f>SUM(D32:D33)</f>
        <v>351.1</v>
      </c>
      <c r="E31" s="5">
        <f t="shared" si="0"/>
        <v>651.1</v>
      </c>
    </row>
    <row r="32" spans="1:5" ht="15">
      <c r="A32" s="4"/>
      <c r="B32" s="4" t="s">
        <v>40</v>
      </c>
      <c r="C32" s="5">
        <v>300</v>
      </c>
      <c r="D32" s="5">
        <v>192</v>
      </c>
      <c r="E32" s="5">
        <f t="shared" si="0"/>
        <v>492</v>
      </c>
    </row>
    <row r="33" spans="1:5" ht="15">
      <c r="A33" s="4"/>
      <c r="B33" s="4" t="s">
        <v>41</v>
      </c>
      <c r="C33" s="5">
        <v>0</v>
      </c>
      <c r="D33" s="5">
        <v>159.1</v>
      </c>
      <c r="E33" s="5">
        <f t="shared" si="0"/>
        <v>159.1</v>
      </c>
    </row>
    <row r="34" spans="1:5" ht="15">
      <c r="A34" s="1" t="s">
        <v>117</v>
      </c>
      <c r="B34" s="1" t="s">
        <v>118</v>
      </c>
      <c r="C34" s="28">
        <f>SUM(C35:C36)</f>
        <v>384</v>
      </c>
      <c r="D34" s="28">
        <f>SUM(D35:D36)</f>
        <v>0</v>
      </c>
      <c r="E34" s="28">
        <f t="shared" si="0"/>
        <v>384</v>
      </c>
    </row>
    <row r="35" spans="1:5" ht="15">
      <c r="A35" s="4" t="s">
        <v>119</v>
      </c>
      <c r="B35" s="4" t="s">
        <v>16</v>
      </c>
      <c r="C35" s="5">
        <v>0</v>
      </c>
      <c r="D35" s="5">
        <v>0</v>
      </c>
      <c r="E35" s="5">
        <f t="shared" si="0"/>
        <v>0</v>
      </c>
    </row>
    <row r="36" spans="1:5" ht="15">
      <c r="A36" s="4" t="s">
        <v>120</v>
      </c>
      <c r="B36" s="4" t="s">
        <v>121</v>
      </c>
      <c r="C36" s="5">
        <v>384</v>
      </c>
      <c r="D36" s="5">
        <v>0</v>
      </c>
      <c r="E36" s="5">
        <f t="shared" si="0"/>
        <v>384</v>
      </c>
    </row>
    <row r="37" spans="1:5" ht="15">
      <c r="A37" s="1" t="s">
        <v>44</v>
      </c>
      <c r="B37" s="1" t="s">
        <v>122</v>
      </c>
      <c r="C37" s="28">
        <f>SUM(C38:C39)</f>
        <v>0</v>
      </c>
      <c r="D37" s="28">
        <f>SUM(D38:D39)</f>
        <v>0</v>
      </c>
      <c r="E37" s="28">
        <f t="shared" si="0"/>
        <v>0</v>
      </c>
    </row>
    <row r="38" spans="1:5" ht="15">
      <c r="A38" s="4" t="s">
        <v>46</v>
      </c>
      <c r="B38" s="4" t="s">
        <v>47</v>
      </c>
      <c r="C38" s="5">
        <v>0</v>
      </c>
      <c r="D38" s="5">
        <v>0</v>
      </c>
      <c r="E38" s="5">
        <f t="shared" si="0"/>
        <v>0</v>
      </c>
    </row>
    <row r="39" spans="1:5" ht="15">
      <c r="A39" s="4" t="s">
        <v>48</v>
      </c>
      <c r="B39" s="4" t="s">
        <v>55</v>
      </c>
      <c r="C39" s="5">
        <v>0</v>
      </c>
      <c r="D39" s="5">
        <v>0</v>
      </c>
      <c r="E39" s="5">
        <f t="shared" si="0"/>
        <v>0</v>
      </c>
    </row>
    <row r="40" spans="1:5" ht="15">
      <c r="A40" s="1" t="s">
        <v>56</v>
      </c>
      <c r="B40" s="1" t="s">
        <v>57</v>
      </c>
      <c r="C40" s="28">
        <f>SUM(C41,C56,C61)</f>
        <v>5573.67</v>
      </c>
      <c r="D40" s="28">
        <f>SUM(D41,D56,D61)</f>
        <v>0</v>
      </c>
      <c r="E40" s="28">
        <f t="shared" si="0"/>
        <v>5573.67</v>
      </c>
    </row>
    <row r="41" spans="1:5" ht="15">
      <c r="A41" s="4" t="s">
        <v>58</v>
      </c>
      <c r="B41" s="4" t="s">
        <v>98</v>
      </c>
      <c r="C41" s="5">
        <f>SUM(C42:C47,C52:C55)</f>
        <v>5573.67</v>
      </c>
      <c r="D41" s="5">
        <f>SUM(D42:D47,D52:D55)</f>
        <v>0</v>
      </c>
      <c r="E41" s="5">
        <f t="shared" si="0"/>
        <v>5573.67</v>
      </c>
    </row>
    <row r="42" spans="1:5" ht="15">
      <c r="A42" s="4"/>
      <c r="B42" s="4" t="s">
        <v>99</v>
      </c>
      <c r="C42" s="5">
        <v>0</v>
      </c>
      <c r="D42" s="5">
        <v>0</v>
      </c>
      <c r="E42" s="5">
        <f t="shared" si="0"/>
        <v>0</v>
      </c>
    </row>
    <row r="43" spans="1:5" ht="22.5">
      <c r="A43" s="4"/>
      <c r="B43" s="4" t="s">
        <v>100</v>
      </c>
      <c r="C43" s="5">
        <v>0</v>
      </c>
      <c r="D43" s="5">
        <v>0</v>
      </c>
      <c r="E43" s="5">
        <f t="shared" si="0"/>
        <v>0</v>
      </c>
    </row>
    <row r="44" spans="1:5" ht="15">
      <c r="A44" s="4"/>
      <c r="B44" s="4" t="s">
        <v>101</v>
      </c>
      <c r="C44" s="5">
        <v>0</v>
      </c>
      <c r="D44" s="5">
        <v>0</v>
      </c>
      <c r="E44" s="5">
        <f t="shared" si="0"/>
        <v>0</v>
      </c>
    </row>
    <row r="45" spans="1:5" ht="15">
      <c r="A45" s="4"/>
      <c r="B45" s="4" t="s">
        <v>102</v>
      </c>
      <c r="C45" s="5">
        <v>0</v>
      </c>
      <c r="D45" s="5">
        <v>0</v>
      </c>
      <c r="E45" s="5">
        <f t="shared" si="0"/>
        <v>0</v>
      </c>
    </row>
    <row r="46" spans="1:5" ht="15">
      <c r="A46" s="4"/>
      <c r="B46" s="4" t="s">
        <v>103</v>
      </c>
      <c r="C46" s="5">
        <v>5573.67</v>
      </c>
      <c r="D46" s="5">
        <v>0</v>
      </c>
      <c r="E46" s="5">
        <f t="shared" si="0"/>
        <v>5573.67</v>
      </c>
    </row>
    <row r="47" spans="1:5" ht="15">
      <c r="A47" s="4"/>
      <c r="B47" s="4" t="s">
        <v>130</v>
      </c>
      <c r="C47" s="5">
        <f>SUM(C48:C51)</f>
        <v>0</v>
      </c>
      <c r="D47" s="5">
        <f>SUM(D48:D51)</f>
        <v>0</v>
      </c>
      <c r="E47" s="5">
        <f t="shared" si="0"/>
        <v>0</v>
      </c>
    </row>
    <row r="48" spans="1:5" ht="15">
      <c r="A48" s="4"/>
      <c r="B48" s="4" t="s">
        <v>30</v>
      </c>
      <c r="C48" s="5">
        <v>0</v>
      </c>
      <c r="D48" s="5">
        <v>0</v>
      </c>
      <c r="E48" s="5">
        <f t="shared" si="0"/>
        <v>0</v>
      </c>
    </row>
    <row r="49" spans="1:5" ht="15">
      <c r="A49" s="4"/>
      <c r="B49" s="4" t="s">
        <v>105</v>
      </c>
      <c r="C49" s="5">
        <v>0</v>
      </c>
      <c r="D49" s="5">
        <v>0</v>
      </c>
      <c r="E49" s="5">
        <f t="shared" si="0"/>
        <v>0</v>
      </c>
    </row>
    <row r="50" spans="1:5" ht="15">
      <c r="A50" s="4"/>
      <c r="B50" s="4" t="s">
        <v>32</v>
      </c>
      <c r="C50" s="5">
        <v>0</v>
      </c>
      <c r="D50" s="5">
        <v>0</v>
      </c>
      <c r="E50" s="5">
        <f t="shared" si="0"/>
        <v>0</v>
      </c>
    </row>
    <row r="51" spans="1:5" ht="15">
      <c r="A51" s="4"/>
      <c r="B51" s="4" t="s">
        <v>33</v>
      </c>
      <c r="C51" s="5">
        <v>0</v>
      </c>
      <c r="D51" s="5">
        <v>0</v>
      </c>
      <c r="E51" s="5">
        <f t="shared" si="0"/>
        <v>0</v>
      </c>
    </row>
    <row r="52" spans="1:5" ht="15">
      <c r="A52" s="4"/>
      <c r="B52" s="4" t="s">
        <v>106</v>
      </c>
      <c r="C52" s="5">
        <v>0</v>
      </c>
      <c r="D52" s="5">
        <v>0</v>
      </c>
      <c r="E52" s="5">
        <f t="shared" si="0"/>
        <v>0</v>
      </c>
    </row>
    <row r="53" spans="1:5" ht="22.5">
      <c r="A53" s="4"/>
      <c r="B53" s="4" t="s">
        <v>107</v>
      </c>
      <c r="C53" s="5">
        <v>0</v>
      </c>
      <c r="D53" s="5">
        <v>0</v>
      </c>
      <c r="E53" s="5">
        <f t="shared" si="0"/>
        <v>0</v>
      </c>
    </row>
    <row r="54" spans="1:5" ht="15">
      <c r="A54" s="4"/>
      <c r="B54" s="4" t="s">
        <v>108</v>
      </c>
      <c r="C54" s="5">
        <v>0</v>
      </c>
      <c r="D54" s="5">
        <v>0</v>
      </c>
      <c r="E54" s="5">
        <f t="shared" si="0"/>
        <v>0</v>
      </c>
    </row>
    <row r="55" spans="1:5" ht="15">
      <c r="A55" s="4"/>
      <c r="B55" s="4" t="s">
        <v>109</v>
      </c>
      <c r="C55" s="5">
        <v>0</v>
      </c>
      <c r="D55" s="5">
        <v>0</v>
      </c>
      <c r="E55" s="5">
        <f t="shared" si="0"/>
        <v>0</v>
      </c>
    </row>
    <row r="56" spans="1:5" ht="15">
      <c r="A56" s="4" t="s">
        <v>59</v>
      </c>
      <c r="B56" s="4" t="s">
        <v>110</v>
      </c>
      <c r="C56" s="5">
        <f>SUM(C57:C60)</f>
        <v>0</v>
      </c>
      <c r="D56" s="5">
        <f>SUM(D57:D60)</f>
        <v>0</v>
      </c>
      <c r="E56" s="5">
        <f t="shared" si="0"/>
        <v>0</v>
      </c>
    </row>
    <row r="57" spans="1:5" ht="15">
      <c r="A57" s="4"/>
      <c r="B57" s="4" t="s">
        <v>111</v>
      </c>
      <c r="C57" s="5">
        <v>0</v>
      </c>
      <c r="D57" s="5">
        <v>0</v>
      </c>
      <c r="E57" s="5">
        <f t="shared" si="0"/>
        <v>0</v>
      </c>
    </row>
    <row r="58" spans="1:5" ht="15">
      <c r="A58" s="4"/>
      <c r="B58" s="4" t="s">
        <v>131</v>
      </c>
      <c r="C58" s="5">
        <v>0</v>
      </c>
      <c r="D58" s="5">
        <v>0</v>
      </c>
      <c r="E58" s="5">
        <f t="shared" si="0"/>
        <v>0</v>
      </c>
    </row>
    <row r="59" spans="1:5" ht="15">
      <c r="A59" s="4"/>
      <c r="B59" s="4" t="s">
        <v>113</v>
      </c>
      <c r="C59" s="5">
        <v>0</v>
      </c>
      <c r="D59" s="5">
        <v>0</v>
      </c>
      <c r="E59" s="5">
        <f t="shared" si="0"/>
        <v>0</v>
      </c>
    </row>
    <row r="60" spans="1:5" ht="15">
      <c r="A60" s="4"/>
      <c r="B60" s="4" t="s">
        <v>114</v>
      </c>
      <c r="C60" s="5">
        <v>0</v>
      </c>
      <c r="D60" s="5">
        <v>0</v>
      </c>
      <c r="E60" s="5">
        <f t="shared" si="0"/>
        <v>0</v>
      </c>
    </row>
    <row r="61" spans="1:5" ht="15">
      <c r="A61" s="4" t="s">
        <v>123</v>
      </c>
      <c r="B61" s="4" t="s">
        <v>116</v>
      </c>
      <c r="C61" s="5">
        <f>SUM(C62:C63)</f>
        <v>0</v>
      </c>
      <c r="D61" s="5">
        <f>SUM(D62:D63)</f>
        <v>0</v>
      </c>
      <c r="E61" s="5">
        <f t="shared" si="0"/>
        <v>0</v>
      </c>
    </row>
    <row r="62" spans="1:5" ht="15">
      <c r="A62" s="4"/>
      <c r="B62" s="4" t="s">
        <v>40</v>
      </c>
      <c r="C62" s="5">
        <v>0</v>
      </c>
      <c r="D62" s="5">
        <v>0</v>
      </c>
      <c r="E62" s="5">
        <f t="shared" si="0"/>
        <v>0</v>
      </c>
    </row>
    <row r="63" spans="1:5" ht="15">
      <c r="A63" s="4"/>
      <c r="B63" s="4" t="s">
        <v>41</v>
      </c>
      <c r="C63" s="5">
        <v>0</v>
      </c>
      <c r="D63" s="5">
        <v>0</v>
      </c>
      <c r="E63" s="5">
        <f t="shared" si="0"/>
        <v>0</v>
      </c>
    </row>
    <row r="64" spans="1:5" ht="15">
      <c r="A64" s="6"/>
      <c r="B64" s="6" t="s">
        <v>60</v>
      </c>
      <c r="C64" s="30">
        <f>SUM(C40,C37,C34,C10,C6)</f>
        <v>91528</v>
      </c>
      <c r="D64" s="30">
        <f>SUM(D40,D37,D34,D10,D6)</f>
        <v>6373.800000000001</v>
      </c>
      <c r="E64" s="30">
        <f t="shared" si="0"/>
        <v>97901.8</v>
      </c>
    </row>
    <row r="65" spans="1:5" ht="15">
      <c r="A65" s="1" t="s">
        <v>61</v>
      </c>
      <c r="B65" s="1" t="s">
        <v>62</v>
      </c>
      <c r="C65" s="28">
        <f>SUM(C66:C67)</f>
        <v>0</v>
      </c>
      <c r="D65" s="28">
        <f>SUM(D66:D67)</f>
        <v>11630.43</v>
      </c>
      <c r="E65" s="28">
        <f t="shared" si="0"/>
        <v>11630.43</v>
      </c>
    </row>
    <row r="66" spans="1:5" ht="15">
      <c r="A66" s="4" t="s">
        <v>63</v>
      </c>
      <c r="B66" s="4" t="s">
        <v>124</v>
      </c>
      <c r="C66" s="5">
        <v>0</v>
      </c>
      <c r="D66" s="5">
        <v>11630.43</v>
      </c>
      <c r="E66" s="5">
        <f t="shared" si="0"/>
        <v>11630.43</v>
      </c>
    </row>
    <row r="67" spans="1:5" ht="15">
      <c r="A67" s="4" t="s">
        <v>65</v>
      </c>
      <c r="B67" s="4" t="s">
        <v>125</v>
      </c>
      <c r="C67" s="5">
        <v>0</v>
      </c>
      <c r="D67" s="5">
        <v>0</v>
      </c>
      <c r="E67" s="5">
        <f t="shared" si="0"/>
        <v>0</v>
      </c>
    </row>
    <row r="68" spans="1:5" ht="15">
      <c r="A68" s="1" t="s">
        <v>67</v>
      </c>
      <c r="B68" s="1" t="s">
        <v>68</v>
      </c>
      <c r="C68" s="28" t="s">
        <v>538</v>
      </c>
      <c r="D68" s="28">
        <v>599.38</v>
      </c>
      <c r="E68" s="28">
        <f t="shared" si="0"/>
        <v>599.38</v>
      </c>
    </row>
    <row r="69" spans="1:5" ht="15">
      <c r="A69" s="6"/>
      <c r="B69" s="6" t="s">
        <v>69</v>
      </c>
      <c r="C69" s="30">
        <f>SUM(C64,C65,C68)</f>
        <v>91528</v>
      </c>
      <c r="D69" s="30">
        <f>SUM(D64,D65,D68)</f>
        <v>18603.610000000004</v>
      </c>
      <c r="E69" s="30">
        <f t="shared" si="0"/>
        <v>110131.61</v>
      </c>
    </row>
  </sheetData>
  <sheetProtection sheet="1" objects="1" scenarios="1"/>
  <mergeCells count="4">
    <mergeCell ref="A1:E1"/>
    <mergeCell ref="A2:E2"/>
    <mergeCell ref="A3:E3"/>
    <mergeCell ref="A4:E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D9" sqref="D9"/>
    </sheetView>
  </sheetViews>
  <sheetFormatPr defaultColWidth="11.421875" defaultRowHeight="15"/>
  <cols>
    <col min="2" max="2" width="57.140625" style="0" customWidth="1"/>
    <col min="3" max="9" width="21.00390625" style="0" customWidth="1"/>
  </cols>
  <sheetData>
    <row r="1" spans="1:9" ht="39.75" customHeight="1">
      <c r="A1" s="33" t="s">
        <v>132</v>
      </c>
      <c r="B1" s="33"/>
      <c r="C1" s="33"/>
      <c r="D1" s="33"/>
      <c r="E1" s="33"/>
      <c r="F1" s="33"/>
      <c r="G1" s="33"/>
      <c r="H1" s="33"/>
      <c r="I1" s="33"/>
    </row>
    <row r="2" spans="1:9" ht="19.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9" ht="19.5" customHeight="1">
      <c r="A3" s="34"/>
      <c r="B3" s="34"/>
      <c r="C3" s="34"/>
      <c r="D3" s="34"/>
      <c r="E3" s="34"/>
      <c r="F3" s="34"/>
      <c r="G3" s="34"/>
      <c r="H3" s="34"/>
      <c r="I3" s="34"/>
    </row>
    <row r="4" spans="1:9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</row>
    <row r="5" spans="1:9" ht="56.25">
      <c r="A5" s="2" t="s">
        <v>2</v>
      </c>
      <c r="B5" s="2" t="s">
        <v>2</v>
      </c>
      <c r="C5" s="2" t="s">
        <v>133</v>
      </c>
      <c r="D5" s="2" t="s">
        <v>134</v>
      </c>
      <c r="E5" s="2" t="s">
        <v>135</v>
      </c>
      <c r="F5" s="2" t="s">
        <v>136</v>
      </c>
      <c r="G5" s="2" t="s">
        <v>137</v>
      </c>
      <c r="H5" s="2" t="s">
        <v>138</v>
      </c>
      <c r="I5" s="2" t="s">
        <v>139</v>
      </c>
    </row>
    <row r="6" spans="1:9" ht="15">
      <c r="A6" s="1" t="s">
        <v>7</v>
      </c>
      <c r="B6" s="1" t="s">
        <v>8</v>
      </c>
      <c r="C6" s="28">
        <v>31757.84</v>
      </c>
      <c r="D6" s="28">
        <f>D7</f>
        <v>741.02</v>
      </c>
      <c r="E6" s="28" t="s">
        <v>538</v>
      </c>
      <c r="F6" s="28" t="s">
        <v>538</v>
      </c>
      <c r="G6" s="28">
        <f aca="true" t="shared" si="0" ref="G6:G64">SUM(C6,D6)</f>
        <v>32498.86</v>
      </c>
      <c r="H6" s="28" t="s">
        <v>538</v>
      </c>
      <c r="I6" s="28" t="s">
        <v>538</v>
      </c>
    </row>
    <row r="7" spans="1:9" ht="15">
      <c r="A7" s="4" t="s">
        <v>9</v>
      </c>
      <c r="B7" s="4" t="s">
        <v>10</v>
      </c>
      <c r="C7" s="5">
        <v>3522.25</v>
      </c>
      <c r="D7" s="5">
        <v>741.02</v>
      </c>
      <c r="E7" s="5" t="s">
        <v>538</v>
      </c>
      <c r="F7" s="5" t="s">
        <v>538</v>
      </c>
      <c r="G7" s="5">
        <f t="shared" si="0"/>
        <v>4263.27</v>
      </c>
      <c r="H7" s="29" t="s">
        <v>538</v>
      </c>
      <c r="I7" s="29" t="s">
        <v>538</v>
      </c>
    </row>
    <row r="8" spans="1:9" ht="15">
      <c r="A8" s="1" t="s">
        <v>11</v>
      </c>
      <c r="B8" s="1" t="s">
        <v>12</v>
      </c>
      <c r="C8" s="28">
        <v>6862.86</v>
      </c>
      <c r="D8" s="28">
        <v>2496.91</v>
      </c>
      <c r="E8" s="28" t="s">
        <v>538</v>
      </c>
      <c r="F8" s="28" t="s">
        <v>538</v>
      </c>
      <c r="G8" s="28">
        <f t="shared" si="0"/>
        <v>9359.77</v>
      </c>
      <c r="H8" s="28" t="s">
        <v>538</v>
      </c>
      <c r="I8" s="28" t="s">
        <v>538</v>
      </c>
    </row>
    <row r="9" spans="1:9" ht="15">
      <c r="A9" s="1" t="s">
        <v>13</v>
      </c>
      <c r="B9" s="1" t="s">
        <v>14</v>
      </c>
      <c r="C9" s="28">
        <f>SUM(C10:C11)</f>
        <v>935.46</v>
      </c>
      <c r="D9" s="28">
        <f>SUM(D10:D11)</f>
        <v>16.05</v>
      </c>
      <c r="E9" s="28" t="s">
        <v>538</v>
      </c>
      <c r="F9" s="28" t="s">
        <v>538</v>
      </c>
      <c r="G9" s="28">
        <f t="shared" si="0"/>
        <v>951.51</v>
      </c>
      <c r="H9" s="28" t="s">
        <v>538</v>
      </c>
      <c r="I9" s="28" t="s">
        <v>538</v>
      </c>
    </row>
    <row r="10" spans="1:9" ht="15">
      <c r="A10" s="4" t="s">
        <v>15</v>
      </c>
      <c r="B10" s="4" t="s">
        <v>16</v>
      </c>
      <c r="C10" s="5">
        <v>934.73</v>
      </c>
      <c r="D10" s="5">
        <v>16.05</v>
      </c>
      <c r="E10" s="5" t="s">
        <v>538</v>
      </c>
      <c r="F10" s="5" t="s">
        <v>538</v>
      </c>
      <c r="G10" s="5">
        <f t="shared" si="0"/>
        <v>950.78</v>
      </c>
      <c r="H10" s="29" t="s">
        <v>538</v>
      </c>
      <c r="I10" s="29" t="s">
        <v>538</v>
      </c>
    </row>
    <row r="11" spans="1:9" ht="15">
      <c r="A11" s="4" t="s">
        <v>94</v>
      </c>
      <c r="B11" s="4" t="s">
        <v>18</v>
      </c>
      <c r="C11" s="5">
        <v>0.73</v>
      </c>
      <c r="D11" s="5">
        <v>0</v>
      </c>
      <c r="E11" s="5" t="s">
        <v>538</v>
      </c>
      <c r="F11" s="5" t="s">
        <v>538</v>
      </c>
      <c r="G11" s="5">
        <f t="shared" si="0"/>
        <v>0.73</v>
      </c>
      <c r="H11" s="29" t="s">
        <v>538</v>
      </c>
      <c r="I11" s="29" t="s">
        <v>538</v>
      </c>
    </row>
    <row r="12" spans="1:9" ht="15">
      <c r="A12" s="1" t="s">
        <v>19</v>
      </c>
      <c r="B12" s="1" t="s">
        <v>20</v>
      </c>
      <c r="C12" s="28">
        <f>SUM(C13,C29)</f>
        <v>963.4599999999999</v>
      </c>
      <c r="D12" s="28">
        <f>SUM(D13,D29)</f>
        <v>296.7</v>
      </c>
      <c r="E12" s="28" t="s">
        <v>538</v>
      </c>
      <c r="F12" s="28" t="s">
        <v>538</v>
      </c>
      <c r="G12" s="28">
        <f t="shared" si="0"/>
        <v>1260.1599999999999</v>
      </c>
      <c r="H12" s="28" t="s">
        <v>538</v>
      </c>
      <c r="I12" s="28" t="s">
        <v>538</v>
      </c>
    </row>
    <row r="13" spans="1:9" ht="15">
      <c r="A13" s="4" t="s">
        <v>21</v>
      </c>
      <c r="B13" s="4" t="s">
        <v>22</v>
      </c>
      <c r="C13" s="5">
        <f>SUM(C14:C20,C25:C28)</f>
        <v>244.42</v>
      </c>
      <c r="D13" s="5">
        <f>SUM(D14:D20,D25:D28)</f>
        <v>0</v>
      </c>
      <c r="E13" s="5" t="s">
        <v>538</v>
      </c>
      <c r="F13" s="5" t="s">
        <v>538</v>
      </c>
      <c r="G13" s="5">
        <f t="shared" si="0"/>
        <v>244.42</v>
      </c>
      <c r="H13" s="29" t="s">
        <v>538</v>
      </c>
      <c r="I13" s="29" t="s">
        <v>538</v>
      </c>
    </row>
    <row r="14" spans="1:9" ht="15">
      <c r="A14" s="4"/>
      <c r="B14" s="4" t="s">
        <v>23</v>
      </c>
      <c r="C14" s="5">
        <v>0</v>
      </c>
      <c r="D14" s="5">
        <v>0</v>
      </c>
      <c r="E14" s="5" t="s">
        <v>538</v>
      </c>
      <c r="F14" s="5" t="s">
        <v>538</v>
      </c>
      <c r="G14" s="5">
        <f t="shared" si="0"/>
        <v>0</v>
      </c>
      <c r="H14" s="29" t="s">
        <v>538</v>
      </c>
      <c r="I14" s="29" t="s">
        <v>538</v>
      </c>
    </row>
    <row r="15" spans="1:9" ht="22.5">
      <c r="A15" s="4"/>
      <c r="B15" s="4" t="s">
        <v>24</v>
      </c>
      <c r="C15" s="5">
        <v>0</v>
      </c>
      <c r="D15" s="5">
        <v>0</v>
      </c>
      <c r="E15" s="5" t="s">
        <v>538</v>
      </c>
      <c r="F15" s="5" t="s">
        <v>538</v>
      </c>
      <c r="G15" s="5">
        <f t="shared" si="0"/>
        <v>0</v>
      </c>
      <c r="H15" s="29" t="s">
        <v>538</v>
      </c>
      <c r="I15" s="29" t="s">
        <v>538</v>
      </c>
    </row>
    <row r="16" spans="1:9" ht="15">
      <c r="A16" s="4"/>
      <c r="B16" s="4" t="s">
        <v>25</v>
      </c>
      <c r="C16" s="5">
        <v>0</v>
      </c>
      <c r="D16" s="5">
        <v>0</v>
      </c>
      <c r="E16" s="5" t="s">
        <v>538</v>
      </c>
      <c r="F16" s="5" t="s">
        <v>538</v>
      </c>
      <c r="G16" s="5">
        <f t="shared" si="0"/>
        <v>0</v>
      </c>
      <c r="H16" s="29" t="s">
        <v>538</v>
      </c>
      <c r="I16" s="29" t="s">
        <v>538</v>
      </c>
    </row>
    <row r="17" spans="1:9" ht="15">
      <c r="A17" s="4"/>
      <c r="B17" s="4" t="s">
        <v>26</v>
      </c>
      <c r="C17" s="5">
        <v>0</v>
      </c>
      <c r="D17" s="5">
        <v>0</v>
      </c>
      <c r="E17" s="5" t="s">
        <v>538</v>
      </c>
      <c r="F17" s="5" t="s">
        <v>538</v>
      </c>
      <c r="G17" s="5">
        <f t="shared" si="0"/>
        <v>0</v>
      </c>
      <c r="H17" s="29" t="s">
        <v>538</v>
      </c>
      <c r="I17" s="29" t="s">
        <v>538</v>
      </c>
    </row>
    <row r="18" spans="1:9" ht="22.5">
      <c r="A18" s="4"/>
      <c r="B18" s="4" t="s">
        <v>27</v>
      </c>
      <c r="C18" s="5">
        <v>0</v>
      </c>
      <c r="D18" s="5">
        <v>0</v>
      </c>
      <c r="E18" s="5" t="s">
        <v>538</v>
      </c>
      <c r="F18" s="5" t="s">
        <v>538</v>
      </c>
      <c r="G18" s="5">
        <f t="shared" si="0"/>
        <v>0</v>
      </c>
      <c r="H18" s="29" t="s">
        <v>538</v>
      </c>
      <c r="I18" s="29" t="s">
        <v>538</v>
      </c>
    </row>
    <row r="19" spans="1:9" ht="15">
      <c r="A19" s="4"/>
      <c r="B19" s="4" t="s">
        <v>28</v>
      </c>
      <c r="C19" s="5">
        <v>0</v>
      </c>
      <c r="D19" s="5">
        <v>0</v>
      </c>
      <c r="E19" s="5" t="s">
        <v>538</v>
      </c>
      <c r="F19" s="5" t="s">
        <v>538</v>
      </c>
      <c r="G19" s="5">
        <f t="shared" si="0"/>
        <v>0</v>
      </c>
      <c r="H19" s="29" t="s">
        <v>538</v>
      </c>
      <c r="I19" s="29" t="s">
        <v>538</v>
      </c>
    </row>
    <row r="20" spans="1:9" ht="15">
      <c r="A20" s="4"/>
      <c r="B20" s="4" t="s">
        <v>78</v>
      </c>
      <c r="C20" s="5">
        <f>SUM(C21:C24)</f>
        <v>244.42</v>
      </c>
      <c r="D20" s="5">
        <f>SUM(D21:D24)</f>
        <v>0</v>
      </c>
      <c r="E20" s="5" t="s">
        <v>538</v>
      </c>
      <c r="F20" s="5" t="s">
        <v>538</v>
      </c>
      <c r="G20" s="5">
        <f t="shared" si="0"/>
        <v>244.42</v>
      </c>
      <c r="H20" s="29" t="s">
        <v>538</v>
      </c>
      <c r="I20" s="29" t="s">
        <v>538</v>
      </c>
    </row>
    <row r="21" spans="1:9" ht="15">
      <c r="A21" s="4"/>
      <c r="B21" s="4" t="s">
        <v>30</v>
      </c>
      <c r="C21" s="5">
        <v>0</v>
      </c>
      <c r="D21" s="5">
        <v>0</v>
      </c>
      <c r="E21" s="5" t="s">
        <v>538</v>
      </c>
      <c r="F21" s="5" t="s">
        <v>538</v>
      </c>
      <c r="G21" s="5">
        <f t="shared" si="0"/>
        <v>0</v>
      </c>
      <c r="H21" s="29" t="s">
        <v>538</v>
      </c>
      <c r="I21" s="29" t="s">
        <v>538</v>
      </c>
    </row>
    <row r="22" spans="1:9" ht="15">
      <c r="A22" s="4"/>
      <c r="B22" s="4" t="s">
        <v>105</v>
      </c>
      <c r="C22" s="5">
        <v>216.26</v>
      </c>
      <c r="D22" s="5">
        <v>0</v>
      </c>
      <c r="E22" s="5" t="s">
        <v>538</v>
      </c>
      <c r="F22" s="5" t="s">
        <v>538</v>
      </c>
      <c r="G22" s="5">
        <f t="shared" si="0"/>
        <v>216.26</v>
      </c>
      <c r="H22" s="29" t="s">
        <v>538</v>
      </c>
      <c r="I22" s="29" t="s">
        <v>538</v>
      </c>
    </row>
    <row r="23" spans="1:9" ht="15">
      <c r="A23" s="4"/>
      <c r="B23" s="4" t="s">
        <v>32</v>
      </c>
      <c r="C23" s="5">
        <v>28.16</v>
      </c>
      <c r="D23" s="5">
        <v>0</v>
      </c>
      <c r="E23" s="5" t="s">
        <v>538</v>
      </c>
      <c r="F23" s="5" t="s">
        <v>538</v>
      </c>
      <c r="G23" s="5">
        <f t="shared" si="0"/>
        <v>28.16</v>
      </c>
      <c r="H23" s="29" t="s">
        <v>538</v>
      </c>
      <c r="I23" s="29" t="s">
        <v>538</v>
      </c>
    </row>
    <row r="24" spans="1:9" ht="15">
      <c r="A24" s="4"/>
      <c r="B24" s="4" t="s">
        <v>33</v>
      </c>
      <c r="C24" s="5">
        <v>0</v>
      </c>
      <c r="D24" s="5">
        <v>0</v>
      </c>
      <c r="E24" s="5" t="s">
        <v>538</v>
      </c>
      <c r="F24" s="5" t="s">
        <v>538</v>
      </c>
      <c r="G24" s="5">
        <f t="shared" si="0"/>
        <v>0</v>
      </c>
      <c r="H24" s="29" t="s">
        <v>538</v>
      </c>
      <c r="I24" s="29" t="s">
        <v>538</v>
      </c>
    </row>
    <row r="25" spans="1:9" ht="15">
      <c r="A25" s="4"/>
      <c r="B25" s="4" t="s">
        <v>88</v>
      </c>
      <c r="C25" s="5">
        <v>0</v>
      </c>
      <c r="D25" s="5">
        <v>0</v>
      </c>
      <c r="E25" s="5" t="s">
        <v>538</v>
      </c>
      <c r="F25" s="5" t="s">
        <v>538</v>
      </c>
      <c r="G25" s="5">
        <f t="shared" si="0"/>
        <v>0</v>
      </c>
      <c r="H25" s="29" t="s">
        <v>538</v>
      </c>
      <c r="I25" s="29" t="s">
        <v>538</v>
      </c>
    </row>
    <row r="26" spans="1:9" ht="22.5">
      <c r="A26" s="4"/>
      <c r="B26" s="4" t="s">
        <v>35</v>
      </c>
      <c r="C26" s="5">
        <v>0</v>
      </c>
      <c r="D26" s="5">
        <v>0</v>
      </c>
      <c r="E26" s="5" t="s">
        <v>538</v>
      </c>
      <c r="F26" s="5" t="s">
        <v>538</v>
      </c>
      <c r="G26" s="5">
        <f t="shared" si="0"/>
        <v>0</v>
      </c>
      <c r="H26" s="29" t="s">
        <v>538</v>
      </c>
      <c r="I26" s="29" t="s">
        <v>538</v>
      </c>
    </row>
    <row r="27" spans="1:9" ht="15">
      <c r="A27" s="4"/>
      <c r="B27" s="4" t="s">
        <v>36</v>
      </c>
      <c r="C27" s="5">
        <v>0</v>
      </c>
      <c r="D27" s="5">
        <v>0</v>
      </c>
      <c r="E27" s="5" t="s">
        <v>538</v>
      </c>
      <c r="F27" s="5" t="s">
        <v>538</v>
      </c>
      <c r="G27" s="5">
        <f t="shared" si="0"/>
        <v>0</v>
      </c>
      <c r="H27" s="29" t="s">
        <v>538</v>
      </c>
      <c r="I27" s="29" t="s">
        <v>538</v>
      </c>
    </row>
    <row r="28" spans="1:9" ht="15">
      <c r="A28" s="4"/>
      <c r="B28" s="4" t="s">
        <v>37</v>
      </c>
      <c r="C28" s="5">
        <v>0</v>
      </c>
      <c r="D28" s="5">
        <v>0</v>
      </c>
      <c r="E28" s="5" t="s">
        <v>538</v>
      </c>
      <c r="F28" s="5" t="s">
        <v>538</v>
      </c>
      <c r="G28" s="5">
        <f t="shared" si="0"/>
        <v>0</v>
      </c>
      <c r="H28" s="29" t="s">
        <v>538</v>
      </c>
      <c r="I28" s="29" t="s">
        <v>538</v>
      </c>
    </row>
    <row r="29" spans="1:9" ht="15">
      <c r="A29" s="4" t="s">
        <v>38</v>
      </c>
      <c r="B29" s="4" t="s">
        <v>39</v>
      </c>
      <c r="C29" s="5">
        <f>SUM(C30:C31)</f>
        <v>719.04</v>
      </c>
      <c r="D29" s="5">
        <f>SUM(D30:D31)</f>
        <v>296.7</v>
      </c>
      <c r="E29" s="5" t="s">
        <v>538</v>
      </c>
      <c r="F29" s="5" t="s">
        <v>538</v>
      </c>
      <c r="G29" s="5">
        <f t="shared" si="0"/>
        <v>1015.74</v>
      </c>
      <c r="H29" s="29" t="s">
        <v>538</v>
      </c>
      <c r="I29" s="29" t="s">
        <v>538</v>
      </c>
    </row>
    <row r="30" spans="1:9" ht="15">
      <c r="A30" s="4"/>
      <c r="B30" s="4" t="s">
        <v>40</v>
      </c>
      <c r="C30" s="5">
        <v>0</v>
      </c>
      <c r="D30" s="5">
        <v>0</v>
      </c>
      <c r="E30" s="5" t="s">
        <v>538</v>
      </c>
      <c r="F30" s="5" t="s">
        <v>538</v>
      </c>
      <c r="G30" s="5">
        <f t="shared" si="0"/>
        <v>0</v>
      </c>
      <c r="H30" s="29" t="s">
        <v>538</v>
      </c>
      <c r="I30" s="29" t="s">
        <v>538</v>
      </c>
    </row>
    <row r="31" spans="1:9" ht="15">
      <c r="A31" s="4"/>
      <c r="B31" s="4" t="s">
        <v>41</v>
      </c>
      <c r="C31" s="5">
        <v>719.04</v>
      </c>
      <c r="D31" s="5">
        <v>296.7</v>
      </c>
      <c r="E31" s="5" t="s">
        <v>538</v>
      </c>
      <c r="F31" s="5" t="s">
        <v>538</v>
      </c>
      <c r="G31" s="5">
        <f t="shared" si="0"/>
        <v>1015.74</v>
      </c>
      <c r="H31" s="29" t="s">
        <v>538</v>
      </c>
      <c r="I31" s="29" t="s">
        <v>538</v>
      </c>
    </row>
    <row r="32" spans="1:9" ht="15">
      <c r="A32" s="1" t="s">
        <v>42</v>
      </c>
      <c r="B32" s="1" t="s">
        <v>43</v>
      </c>
      <c r="C32" s="28">
        <v>0</v>
      </c>
      <c r="D32" s="28">
        <v>0</v>
      </c>
      <c r="E32" s="28" t="s">
        <v>538</v>
      </c>
      <c r="F32" s="28" t="s">
        <v>538</v>
      </c>
      <c r="G32" s="28">
        <f t="shared" si="0"/>
        <v>0</v>
      </c>
      <c r="H32" s="28" t="s">
        <v>538</v>
      </c>
      <c r="I32" s="28" t="s">
        <v>538</v>
      </c>
    </row>
    <row r="33" spans="1:9" ht="15">
      <c r="A33" s="1" t="s">
        <v>44</v>
      </c>
      <c r="B33" s="1" t="s">
        <v>45</v>
      </c>
      <c r="C33" s="28">
        <f>SUM(C34:C38)</f>
        <v>514.0799999999999</v>
      </c>
      <c r="D33" s="28">
        <f>SUM(D34:D38)</f>
        <v>809.1</v>
      </c>
      <c r="E33" s="28" t="s">
        <v>538</v>
      </c>
      <c r="F33" s="28" t="s">
        <v>538</v>
      </c>
      <c r="G33" s="28">
        <f t="shared" si="0"/>
        <v>1323.1799999999998</v>
      </c>
      <c r="H33" s="28" t="s">
        <v>538</v>
      </c>
      <c r="I33" s="28" t="s">
        <v>538</v>
      </c>
    </row>
    <row r="34" spans="1:9" ht="15">
      <c r="A34" s="4" t="s">
        <v>46</v>
      </c>
      <c r="B34" s="4" t="s">
        <v>47</v>
      </c>
      <c r="C34" s="5">
        <v>0</v>
      </c>
      <c r="D34" s="5">
        <v>0</v>
      </c>
      <c r="E34" s="5" t="s">
        <v>538</v>
      </c>
      <c r="F34" s="5" t="s">
        <v>538</v>
      </c>
      <c r="G34" s="5">
        <f t="shared" si="0"/>
        <v>0</v>
      </c>
      <c r="H34" s="29" t="s">
        <v>538</v>
      </c>
      <c r="I34" s="29" t="s">
        <v>538</v>
      </c>
    </row>
    <row r="35" spans="1:9" ht="15">
      <c r="A35" s="4" t="s">
        <v>48</v>
      </c>
      <c r="B35" s="4" t="s">
        <v>49</v>
      </c>
      <c r="C35" s="5">
        <v>70.25</v>
      </c>
      <c r="D35" s="5">
        <v>0</v>
      </c>
      <c r="E35" s="5" t="s">
        <v>538</v>
      </c>
      <c r="F35" s="5" t="s">
        <v>538</v>
      </c>
      <c r="G35" s="5">
        <f t="shared" si="0"/>
        <v>70.25</v>
      </c>
      <c r="H35" s="29" t="s">
        <v>538</v>
      </c>
      <c r="I35" s="29" t="s">
        <v>538</v>
      </c>
    </row>
    <row r="36" spans="1:9" ht="22.5">
      <c r="A36" s="4" t="s">
        <v>50</v>
      </c>
      <c r="B36" s="4" t="s">
        <v>51</v>
      </c>
      <c r="C36" s="5">
        <v>0</v>
      </c>
      <c r="D36" s="5">
        <v>0</v>
      </c>
      <c r="E36" s="5" t="s">
        <v>538</v>
      </c>
      <c r="F36" s="5" t="s">
        <v>538</v>
      </c>
      <c r="G36" s="5">
        <f t="shared" si="0"/>
        <v>0</v>
      </c>
      <c r="H36" s="29" t="s">
        <v>538</v>
      </c>
      <c r="I36" s="29" t="s">
        <v>538</v>
      </c>
    </row>
    <row r="37" spans="1:9" ht="22.5">
      <c r="A37" s="4" t="s">
        <v>52</v>
      </c>
      <c r="B37" s="4" t="s">
        <v>53</v>
      </c>
      <c r="C37" s="5">
        <v>0</v>
      </c>
      <c r="D37" s="5">
        <v>0</v>
      </c>
      <c r="E37" s="5" t="s">
        <v>538</v>
      </c>
      <c r="F37" s="5" t="s">
        <v>538</v>
      </c>
      <c r="G37" s="5">
        <f t="shared" si="0"/>
        <v>0</v>
      </c>
      <c r="H37" s="29" t="s">
        <v>538</v>
      </c>
      <c r="I37" s="29" t="s">
        <v>538</v>
      </c>
    </row>
    <row r="38" spans="1:9" ht="15">
      <c r="A38" s="4" t="s">
        <v>54</v>
      </c>
      <c r="B38" s="4" t="s">
        <v>55</v>
      </c>
      <c r="C38" s="5">
        <v>443.83</v>
      </c>
      <c r="D38" s="5">
        <v>809.1</v>
      </c>
      <c r="E38" s="5" t="s">
        <v>538</v>
      </c>
      <c r="F38" s="5" t="s">
        <v>538</v>
      </c>
      <c r="G38" s="5">
        <f t="shared" si="0"/>
        <v>1252.93</v>
      </c>
      <c r="H38" s="29" t="s">
        <v>538</v>
      </c>
      <c r="I38" s="29" t="s">
        <v>538</v>
      </c>
    </row>
    <row r="39" spans="1:9" ht="15">
      <c r="A39" s="1" t="s">
        <v>56</v>
      </c>
      <c r="B39" s="1" t="s">
        <v>57</v>
      </c>
      <c r="C39" s="28">
        <f>SUM(C40,C56)</f>
        <v>0</v>
      </c>
      <c r="D39" s="28">
        <f>SUM(D40,D56)</f>
        <v>0</v>
      </c>
      <c r="E39" s="28" t="s">
        <v>538</v>
      </c>
      <c r="F39" s="28" t="s">
        <v>538</v>
      </c>
      <c r="G39" s="28">
        <f t="shared" si="0"/>
        <v>0</v>
      </c>
      <c r="H39" s="28" t="s">
        <v>538</v>
      </c>
      <c r="I39" s="28" t="s">
        <v>538</v>
      </c>
    </row>
    <row r="40" spans="1:9" ht="15">
      <c r="A40" s="4" t="s">
        <v>58</v>
      </c>
      <c r="B40" s="4" t="s">
        <v>22</v>
      </c>
      <c r="C40" s="5">
        <f>SUM(C41:C47,C52:C55)</f>
        <v>0</v>
      </c>
      <c r="D40" s="5">
        <f>SUM(D41:D47,D52:D55)</f>
        <v>0</v>
      </c>
      <c r="E40" s="5" t="s">
        <v>538</v>
      </c>
      <c r="F40" s="5" t="s">
        <v>538</v>
      </c>
      <c r="G40" s="5">
        <f t="shared" si="0"/>
        <v>0</v>
      </c>
      <c r="H40" s="29" t="s">
        <v>538</v>
      </c>
      <c r="I40" s="29" t="s">
        <v>538</v>
      </c>
    </row>
    <row r="41" spans="1:9" ht="15">
      <c r="A41" s="4"/>
      <c r="B41" s="4" t="s">
        <v>23</v>
      </c>
      <c r="C41" s="5">
        <v>0</v>
      </c>
      <c r="D41" s="5">
        <v>0</v>
      </c>
      <c r="E41" s="5" t="s">
        <v>538</v>
      </c>
      <c r="F41" s="5" t="s">
        <v>538</v>
      </c>
      <c r="G41" s="5">
        <f t="shared" si="0"/>
        <v>0</v>
      </c>
      <c r="H41" s="29" t="s">
        <v>538</v>
      </c>
      <c r="I41" s="29" t="s">
        <v>538</v>
      </c>
    </row>
    <row r="42" spans="1:9" ht="22.5">
      <c r="A42" s="4"/>
      <c r="B42" s="4" t="s">
        <v>24</v>
      </c>
      <c r="C42" s="5">
        <v>0</v>
      </c>
      <c r="D42" s="5">
        <v>0</v>
      </c>
      <c r="E42" s="5" t="s">
        <v>538</v>
      </c>
      <c r="F42" s="5" t="s">
        <v>538</v>
      </c>
      <c r="G42" s="5">
        <f t="shared" si="0"/>
        <v>0</v>
      </c>
      <c r="H42" s="29" t="s">
        <v>538</v>
      </c>
      <c r="I42" s="29" t="s">
        <v>538</v>
      </c>
    </row>
    <row r="43" spans="1:9" ht="15">
      <c r="A43" s="4"/>
      <c r="B43" s="4" t="s">
        <v>25</v>
      </c>
      <c r="C43" s="5">
        <v>0</v>
      </c>
      <c r="D43" s="5">
        <v>0</v>
      </c>
      <c r="E43" s="5" t="s">
        <v>538</v>
      </c>
      <c r="F43" s="5" t="s">
        <v>538</v>
      </c>
      <c r="G43" s="5">
        <f t="shared" si="0"/>
        <v>0</v>
      </c>
      <c r="H43" s="29" t="s">
        <v>538</v>
      </c>
      <c r="I43" s="29" t="s">
        <v>538</v>
      </c>
    </row>
    <row r="44" spans="1:9" ht="15">
      <c r="A44" s="4"/>
      <c r="B44" s="4" t="s">
        <v>26</v>
      </c>
      <c r="C44" s="5">
        <v>0</v>
      </c>
      <c r="D44" s="5">
        <v>0</v>
      </c>
      <c r="E44" s="5" t="s">
        <v>538</v>
      </c>
      <c r="F44" s="5" t="s">
        <v>538</v>
      </c>
      <c r="G44" s="5">
        <f t="shared" si="0"/>
        <v>0</v>
      </c>
      <c r="H44" s="29" t="s">
        <v>538</v>
      </c>
      <c r="I44" s="29" t="s">
        <v>538</v>
      </c>
    </row>
    <row r="45" spans="1:9" ht="22.5">
      <c r="A45" s="4"/>
      <c r="B45" s="4" t="s">
        <v>27</v>
      </c>
      <c r="C45" s="5">
        <v>0</v>
      </c>
      <c r="D45" s="5">
        <v>0</v>
      </c>
      <c r="E45" s="5" t="s">
        <v>538</v>
      </c>
      <c r="F45" s="5" t="s">
        <v>538</v>
      </c>
      <c r="G45" s="5">
        <f t="shared" si="0"/>
        <v>0</v>
      </c>
      <c r="H45" s="29" t="s">
        <v>538</v>
      </c>
      <c r="I45" s="29" t="s">
        <v>538</v>
      </c>
    </row>
    <row r="46" spans="1:9" ht="15">
      <c r="A46" s="4"/>
      <c r="B46" s="4" t="s">
        <v>28</v>
      </c>
      <c r="C46" s="5">
        <v>0</v>
      </c>
      <c r="D46" s="5">
        <v>0</v>
      </c>
      <c r="E46" s="5" t="s">
        <v>538</v>
      </c>
      <c r="F46" s="5" t="s">
        <v>538</v>
      </c>
      <c r="G46" s="5">
        <f t="shared" si="0"/>
        <v>0</v>
      </c>
      <c r="H46" s="29" t="s">
        <v>538</v>
      </c>
      <c r="I46" s="29" t="s">
        <v>538</v>
      </c>
    </row>
    <row r="47" spans="1:9" ht="15">
      <c r="A47" s="4"/>
      <c r="B47" s="4" t="s">
        <v>140</v>
      </c>
      <c r="C47" s="5">
        <f>SUM(C48:C51)</f>
        <v>0</v>
      </c>
      <c r="D47" s="5">
        <f>SUM(D48:D51)</f>
        <v>0</v>
      </c>
      <c r="E47" s="5" t="s">
        <v>538</v>
      </c>
      <c r="F47" s="5" t="s">
        <v>538</v>
      </c>
      <c r="G47" s="5">
        <f t="shared" si="0"/>
        <v>0</v>
      </c>
      <c r="H47" s="29" t="s">
        <v>538</v>
      </c>
      <c r="I47" s="29" t="s">
        <v>538</v>
      </c>
    </row>
    <row r="48" spans="1:9" ht="15">
      <c r="A48" s="4"/>
      <c r="B48" s="4" t="s">
        <v>30</v>
      </c>
      <c r="C48" s="5">
        <v>0</v>
      </c>
      <c r="D48" s="5">
        <v>0</v>
      </c>
      <c r="E48" s="5" t="s">
        <v>538</v>
      </c>
      <c r="F48" s="5" t="s">
        <v>538</v>
      </c>
      <c r="G48" s="5">
        <f t="shared" si="0"/>
        <v>0</v>
      </c>
      <c r="H48" s="29" t="s">
        <v>538</v>
      </c>
      <c r="I48" s="29" t="s">
        <v>538</v>
      </c>
    </row>
    <row r="49" spans="1:9" ht="15">
      <c r="A49" s="4"/>
      <c r="B49" s="4" t="s">
        <v>105</v>
      </c>
      <c r="C49" s="5">
        <v>0</v>
      </c>
      <c r="D49" s="5">
        <v>0</v>
      </c>
      <c r="E49" s="5" t="s">
        <v>538</v>
      </c>
      <c r="F49" s="5" t="s">
        <v>538</v>
      </c>
      <c r="G49" s="5">
        <f t="shared" si="0"/>
        <v>0</v>
      </c>
      <c r="H49" s="29" t="s">
        <v>538</v>
      </c>
      <c r="I49" s="29" t="s">
        <v>538</v>
      </c>
    </row>
    <row r="50" spans="1:9" ht="15">
      <c r="A50" s="4"/>
      <c r="B50" s="4" t="s">
        <v>32</v>
      </c>
      <c r="C50" s="5">
        <v>0</v>
      </c>
      <c r="D50" s="5">
        <v>0</v>
      </c>
      <c r="E50" s="5" t="s">
        <v>538</v>
      </c>
      <c r="F50" s="5" t="s">
        <v>538</v>
      </c>
      <c r="G50" s="5">
        <f t="shared" si="0"/>
        <v>0</v>
      </c>
      <c r="H50" s="29" t="s">
        <v>538</v>
      </c>
      <c r="I50" s="29" t="s">
        <v>538</v>
      </c>
    </row>
    <row r="51" spans="1:9" ht="15">
      <c r="A51" s="4"/>
      <c r="B51" s="4" t="s">
        <v>33</v>
      </c>
      <c r="C51" s="5">
        <v>0</v>
      </c>
      <c r="D51" s="5">
        <v>0</v>
      </c>
      <c r="E51" s="5" t="s">
        <v>538</v>
      </c>
      <c r="F51" s="5" t="s">
        <v>538</v>
      </c>
      <c r="G51" s="5">
        <f t="shared" si="0"/>
        <v>0</v>
      </c>
      <c r="H51" s="29" t="s">
        <v>538</v>
      </c>
      <c r="I51" s="29" t="s">
        <v>538</v>
      </c>
    </row>
    <row r="52" spans="1:9" ht="15">
      <c r="A52" s="4"/>
      <c r="B52" s="4" t="s">
        <v>88</v>
      </c>
      <c r="C52" s="5">
        <v>0</v>
      </c>
      <c r="D52" s="5">
        <v>0</v>
      </c>
      <c r="E52" s="5" t="s">
        <v>538</v>
      </c>
      <c r="F52" s="5" t="s">
        <v>538</v>
      </c>
      <c r="G52" s="5">
        <f t="shared" si="0"/>
        <v>0</v>
      </c>
      <c r="H52" s="29" t="s">
        <v>538</v>
      </c>
      <c r="I52" s="29" t="s">
        <v>538</v>
      </c>
    </row>
    <row r="53" spans="1:9" ht="22.5">
      <c r="A53" s="4"/>
      <c r="B53" s="4" t="s">
        <v>35</v>
      </c>
      <c r="C53" s="5">
        <v>0</v>
      </c>
      <c r="D53" s="5">
        <v>0</v>
      </c>
      <c r="E53" s="5" t="s">
        <v>538</v>
      </c>
      <c r="F53" s="5" t="s">
        <v>538</v>
      </c>
      <c r="G53" s="5">
        <f t="shared" si="0"/>
        <v>0</v>
      </c>
      <c r="H53" s="29" t="s">
        <v>538</v>
      </c>
      <c r="I53" s="29" t="s">
        <v>538</v>
      </c>
    </row>
    <row r="54" spans="1:9" ht="15">
      <c r="A54" s="4"/>
      <c r="B54" s="4" t="s">
        <v>36</v>
      </c>
      <c r="C54" s="5">
        <v>0</v>
      </c>
      <c r="D54" s="5">
        <v>0</v>
      </c>
      <c r="E54" s="5" t="s">
        <v>538</v>
      </c>
      <c r="F54" s="5" t="s">
        <v>538</v>
      </c>
      <c r="G54" s="5">
        <f t="shared" si="0"/>
        <v>0</v>
      </c>
      <c r="H54" s="29" t="s">
        <v>538</v>
      </c>
      <c r="I54" s="29" t="s">
        <v>538</v>
      </c>
    </row>
    <row r="55" spans="1:9" ht="15">
      <c r="A55" s="4"/>
      <c r="B55" s="4" t="s">
        <v>37</v>
      </c>
      <c r="C55" s="5">
        <v>0</v>
      </c>
      <c r="D55" s="5">
        <v>0</v>
      </c>
      <c r="E55" s="5" t="s">
        <v>538</v>
      </c>
      <c r="F55" s="5" t="s">
        <v>538</v>
      </c>
      <c r="G55" s="5">
        <f t="shared" si="0"/>
        <v>0</v>
      </c>
      <c r="H55" s="29" t="s">
        <v>538</v>
      </c>
      <c r="I55" s="29" t="s">
        <v>538</v>
      </c>
    </row>
    <row r="56" spans="1:9" ht="15">
      <c r="A56" s="4" t="s">
        <v>59</v>
      </c>
      <c r="B56" s="4" t="s">
        <v>39</v>
      </c>
      <c r="C56" s="5">
        <f>SUM(C57:C58)</f>
        <v>0</v>
      </c>
      <c r="D56" s="5">
        <f>SUM(D57:D58)</f>
        <v>0</v>
      </c>
      <c r="E56" s="5" t="s">
        <v>538</v>
      </c>
      <c r="F56" s="5" t="s">
        <v>538</v>
      </c>
      <c r="G56" s="5">
        <f t="shared" si="0"/>
        <v>0</v>
      </c>
      <c r="H56" s="29" t="s">
        <v>538</v>
      </c>
      <c r="I56" s="29" t="s">
        <v>538</v>
      </c>
    </row>
    <row r="57" spans="1:9" ht="15">
      <c r="A57" s="4"/>
      <c r="B57" s="4" t="s">
        <v>40</v>
      </c>
      <c r="C57" s="5">
        <v>0</v>
      </c>
      <c r="D57" s="5">
        <v>0</v>
      </c>
      <c r="E57" s="5" t="s">
        <v>538</v>
      </c>
      <c r="F57" s="5" t="s">
        <v>538</v>
      </c>
      <c r="G57" s="5">
        <f t="shared" si="0"/>
        <v>0</v>
      </c>
      <c r="H57" s="29" t="s">
        <v>538</v>
      </c>
      <c r="I57" s="29" t="s">
        <v>538</v>
      </c>
    </row>
    <row r="58" spans="1:9" ht="15">
      <c r="A58" s="4"/>
      <c r="B58" s="4" t="s">
        <v>41</v>
      </c>
      <c r="C58" s="5">
        <v>0</v>
      </c>
      <c r="D58" s="5">
        <v>0</v>
      </c>
      <c r="E58" s="5" t="s">
        <v>538</v>
      </c>
      <c r="F58" s="5" t="s">
        <v>538</v>
      </c>
      <c r="G58" s="5">
        <f t="shared" si="0"/>
        <v>0</v>
      </c>
      <c r="H58" s="29" t="s">
        <v>538</v>
      </c>
      <c r="I58" s="29" t="s">
        <v>538</v>
      </c>
    </row>
    <row r="59" spans="1:9" ht="15">
      <c r="A59" s="6"/>
      <c r="B59" s="6" t="s">
        <v>60</v>
      </c>
      <c r="C59" s="30">
        <f>SUM(C39,C33,C32,C12,C9,C8,C6)</f>
        <v>41033.7</v>
      </c>
      <c r="D59" s="30">
        <f>SUM(D39,D33,D32,D12,D9,D8,D6)</f>
        <v>4359.78</v>
      </c>
      <c r="E59" s="30" t="s">
        <v>538</v>
      </c>
      <c r="F59" s="30" t="s">
        <v>538</v>
      </c>
      <c r="G59" s="30">
        <f t="shared" si="0"/>
        <v>45393.479999999996</v>
      </c>
      <c r="H59" s="30" t="s">
        <v>538</v>
      </c>
      <c r="I59" s="30" t="s">
        <v>538</v>
      </c>
    </row>
    <row r="60" spans="1:9" ht="15">
      <c r="A60" s="1" t="s">
        <v>61</v>
      </c>
      <c r="B60" s="1" t="s">
        <v>62</v>
      </c>
      <c r="C60" s="28">
        <f>SUM(C61:C62)</f>
        <v>0</v>
      </c>
      <c r="D60" s="28">
        <f>SUM(D61:D62)</f>
        <v>0</v>
      </c>
      <c r="E60" s="28" t="s">
        <v>538</v>
      </c>
      <c r="F60" s="28" t="s">
        <v>538</v>
      </c>
      <c r="G60" s="28">
        <f t="shared" si="0"/>
        <v>0</v>
      </c>
      <c r="H60" s="28" t="s">
        <v>538</v>
      </c>
      <c r="I60" s="28" t="s">
        <v>538</v>
      </c>
    </row>
    <row r="61" spans="1:9" ht="15">
      <c r="A61" s="4" t="s">
        <v>63</v>
      </c>
      <c r="B61" s="4" t="s">
        <v>64</v>
      </c>
      <c r="C61" s="5">
        <v>0</v>
      </c>
      <c r="D61" s="5">
        <v>0</v>
      </c>
      <c r="E61" s="5" t="s">
        <v>538</v>
      </c>
      <c r="F61" s="5" t="s">
        <v>538</v>
      </c>
      <c r="G61" s="5">
        <f t="shared" si="0"/>
        <v>0</v>
      </c>
      <c r="H61" s="29" t="s">
        <v>538</v>
      </c>
      <c r="I61" s="29" t="s">
        <v>538</v>
      </c>
    </row>
    <row r="62" spans="1:9" ht="15">
      <c r="A62" s="4" t="s">
        <v>65</v>
      </c>
      <c r="B62" s="4" t="s">
        <v>66</v>
      </c>
      <c r="C62" s="5">
        <v>0</v>
      </c>
      <c r="D62" s="5">
        <v>0</v>
      </c>
      <c r="E62" s="5" t="s">
        <v>538</v>
      </c>
      <c r="F62" s="5" t="s">
        <v>538</v>
      </c>
      <c r="G62" s="5">
        <f t="shared" si="0"/>
        <v>0</v>
      </c>
      <c r="H62" s="29" t="s">
        <v>538</v>
      </c>
      <c r="I62" s="29" t="s">
        <v>538</v>
      </c>
    </row>
    <row r="63" spans="1:9" ht="15">
      <c r="A63" s="1" t="s">
        <v>67</v>
      </c>
      <c r="B63" s="1" t="s">
        <v>68</v>
      </c>
      <c r="C63" s="28">
        <v>3632.49</v>
      </c>
      <c r="D63" s="28">
        <v>0</v>
      </c>
      <c r="E63" s="28" t="s">
        <v>538</v>
      </c>
      <c r="F63" s="28" t="s">
        <v>538</v>
      </c>
      <c r="G63" s="28">
        <f t="shared" si="0"/>
        <v>3632.49</v>
      </c>
      <c r="H63" s="28" t="s">
        <v>538</v>
      </c>
      <c r="I63" s="28" t="s">
        <v>538</v>
      </c>
    </row>
    <row r="64" spans="1:9" ht="15">
      <c r="A64" s="6"/>
      <c r="B64" s="6" t="s">
        <v>69</v>
      </c>
      <c r="C64" s="30">
        <f>SUM(C59,C60,C63)</f>
        <v>44666.189999999995</v>
      </c>
      <c r="D64" s="30">
        <f>SUM(D59,D60,D63)</f>
        <v>4359.78</v>
      </c>
      <c r="E64" s="30" t="s">
        <v>538</v>
      </c>
      <c r="F64" s="30" t="s">
        <v>538</v>
      </c>
      <c r="G64" s="30">
        <f t="shared" si="0"/>
        <v>49025.969999999994</v>
      </c>
      <c r="H64" s="30" t="s">
        <v>538</v>
      </c>
      <c r="I64" s="30" t="s">
        <v>538</v>
      </c>
    </row>
  </sheetData>
  <sheetProtection sheet="1" objects="1" scenarios="1"/>
  <mergeCells count="4">
    <mergeCell ref="A1:I1"/>
    <mergeCell ref="A2:I2"/>
    <mergeCell ref="A3:I3"/>
    <mergeCell ref="A4:I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25">
      <selection activeCell="C71" sqref="C71"/>
    </sheetView>
  </sheetViews>
  <sheetFormatPr defaultColWidth="11.421875" defaultRowHeight="15"/>
  <cols>
    <col min="2" max="2" width="57.140625" style="0" customWidth="1"/>
    <col min="3" max="9" width="21.00390625" style="0" customWidth="1"/>
  </cols>
  <sheetData>
    <row r="1" spans="1:9" ht="39.75" customHeight="1">
      <c r="A1" s="33" t="s">
        <v>141</v>
      </c>
      <c r="B1" s="33"/>
      <c r="C1" s="33"/>
      <c r="D1" s="33"/>
      <c r="E1" s="33"/>
      <c r="F1" s="33"/>
      <c r="G1" s="33"/>
      <c r="H1" s="33"/>
      <c r="I1" s="33"/>
    </row>
    <row r="2" spans="1:9" ht="19.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9" ht="19.5" customHeight="1">
      <c r="A3" s="34"/>
      <c r="B3" s="34"/>
      <c r="C3" s="34"/>
      <c r="D3" s="34"/>
      <c r="E3" s="34"/>
      <c r="F3" s="34"/>
      <c r="G3" s="34"/>
      <c r="H3" s="34"/>
      <c r="I3" s="34"/>
    </row>
    <row r="4" spans="1:9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</row>
    <row r="5" spans="1:9" ht="33.75">
      <c r="A5" s="2" t="s">
        <v>2</v>
      </c>
      <c r="B5" s="2" t="s">
        <v>2</v>
      </c>
      <c r="C5" s="2" t="s">
        <v>142</v>
      </c>
      <c r="D5" s="2" t="s">
        <v>143</v>
      </c>
      <c r="E5" s="2" t="s">
        <v>144</v>
      </c>
      <c r="F5" s="2" t="s">
        <v>145</v>
      </c>
      <c r="G5" s="2" t="s">
        <v>146</v>
      </c>
      <c r="H5" s="2" t="s">
        <v>147</v>
      </c>
      <c r="I5" s="2" t="s">
        <v>148</v>
      </c>
    </row>
    <row r="6" spans="1:9" ht="15">
      <c r="A6" s="1" t="s">
        <v>13</v>
      </c>
      <c r="B6" s="1" t="s">
        <v>92</v>
      </c>
      <c r="C6" s="28">
        <f>SUM(C7:C9)</f>
        <v>9792.74</v>
      </c>
      <c r="D6" s="28">
        <f>SUM(D7:D9)</f>
        <v>1746.74</v>
      </c>
      <c r="E6" s="28" t="s">
        <v>538</v>
      </c>
      <c r="F6" s="28" t="s">
        <v>538</v>
      </c>
      <c r="G6" s="28">
        <f>SUM(C6,D6)</f>
        <v>11539.48</v>
      </c>
      <c r="H6" s="28" t="s">
        <v>538</v>
      </c>
      <c r="I6" s="28" t="s">
        <v>538</v>
      </c>
    </row>
    <row r="7" spans="1:9" ht="15">
      <c r="A7" s="4" t="s">
        <v>15</v>
      </c>
      <c r="B7" s="4" t="s">
        <v>93</v>
      </c>
      <c r="C7" s="5">
        <v>8498.76</v>
      </c>
      <c r="D7" s="5">
        <v>1250.42</v>
      </c>
      <c r="E7" s="5" t="s">
        <v>538</v>
      </c>
      <c r="F7" s="5" t="s">
        <v>538</v>
      </c>
      <c r="G7" s="5">
        <f>SUM(C7:D7)</f>
        <v>9749.18</v>
      </c>
      <c r="H7" s="29" t="s">
        <v>538</v>
      </c>
      <c r="I7" s="29" t="s">
        <v>538</v>
      </c>
    </row>
    <row r="8" spans="1:9" ht="15">
      <c r="A8" s="4" t="s">
        <v>94</v>
      </c>
      <c r="B8" s="4" t="s">
        <v>95</v>
      </c>
      <c r="C8" s="5">
        <v>1174.75</v>
      </c>
      <c r="D8" s="5">
        <v>411.62</v>
      </c>
      <c r="E8" s="5" t="s">
        <v>538</v>
      </c>
      <c r="F8" s="5" t="s">
        <v>538</v>
      </c>
      <c r="G8" s="5">
        <f>SUM(C8:D8)</f>
        <v>1586.37</v>
      </c>
      <c r="H8" s="29" t="s">
        <v>538</v>
      </c>
      <c r="I8" s="29" t="s">
        <v>538</v>
      </c>
    </row>
    <row r="9" spans="1:9" ht="15">
      <c r="A9" s="4" t="s">
        <v>96</v>
      </c>
      <c r="B9" s="4" t="s">
        <v>97</v>
      </c>
      <c r="C9" s="5">
        <v>119.23</v>
      </c>
      <c r="D9" s="5">
        <v>84.7</v>
      </c>
      <c r="E9" s="5" t="s">
        <v>538</v>
      </c>
      <c r="F9" s="5" t="s">
        <v>538</v>
      </c>
      <c r="G9" s="5">
        <f>SUM(C9:D9)</f>
        <v>203.93</v>
      </c>
      <c r="H9" s="29" t="s">
        <v>538</v>
      </c>
      <c r="I9" s="29" t="s">
        <v>538</v>
      </c>
    </row>
    <row r="10" spans="1:9" ht="15">
      <c r="A10" s="1" t="s">
        <v>19</v>
      </c>
      <c r="B10" s="1" t="s">
        <v>20</v>
      </c>
      <c r="C10" s="28">
        <f>SUM(C11,C26,C31)</f>
        <v>13486.799999999997</v>
      </c>
      <c r="D10" s="28">
        <f>SUM(D11,D26,D31)</f>
        <v>31173.24</v>
      </c>
      <c r="E10" s="28" t="s">
        <v>538</v>
      </c>
      <c r="F10" s="28" t="s">
        <v>538</v>
      </c>
      <c r="G10" s="28">
        <f>SUM(C10,D10)</f>
        <v>44660.04</v>
      </c>
      <c r="H10" s="28" t="s">
        <v>538</v>
      </c>
      <c r="I10" s="28" t="s">
        <v>538</v>
      </c>
    </row>
    <row r="11" spans="1:9" ht="15">
      <c r="A11" s="4" t="s">
        <v>21</v>
      </c>
      <c r="B11" s="4" t="s">
        <v>98</v>
      </c>
      <c r="C11" s="5">
        <f>SUM(C12:C17,C22:C25)</f>
        <v>12016.849999999999</v>
      </c>
      <c r="D11" s="5">
        <f>SUM(D12:D17,D22:D25)</f>
        <v>31042.95</v>
      </c>
      <c r="E11" s="5" t="s">
        <v>538</v>
      </c>
      <c r="F11" s="5" t="s">
        <v>538</v>
      </c>
      <c r="G11" s="5">
        <f aca="true" t="shared" si="0" ref="G11:G33">SUM(C11:D11)</f>
        <v>43059.8</v>
      </c>
      <c r="H11" s="29" t="s">
        <v>538</v>
      </c>
      <c r="I11" s="29" t="s">
        <v>538</v>
      </c>
    </row>
    <row r="12" spans="1:9" ht="15">
      <c r="A12" s="4"/>
      <c r="B12" s="4" t="s">
        <v>99</v>
      </c>
      <c r="C12" s="5">
        <v>687.21</v>
      </c>
      <c r="D12" s="5">
        <v>0</v>
      </c>
      <c r="E12" s="5" t="s">
        <v>538</v>
      </c>
      <c r="F12" s="5" t="s">
        <v>538</v>
      </c>
      <c r="G12" s="5">
        <f t="shared" si="0"/>
        <v>687.21</v>
      </c>
      <c r="H12" s="29" t="s">
        <v>538</v>
      </c>
      <c r="I12" s="29" t="s">
        <v>538</v>
      </c>
    </row>
    <row r="13" spans="1:9" ht="22.5">
      <c r="A13" s="4"/>
      <c r="B13" s="4" t="s">
        <v>149</v>
      </c>
      <c r="C13" s="5">
        <v>0</v>
      </c>
      <c r="D13" s="5">
        <v>0</v>
      </c>
      <c r="E13" s="5" t="s">
        <v>538</v>
      </c>
      <c r="F13" s="5" t="s">
        <v>538</v>
      </c>
      <c r="G13" s="5">
        <f t="shared" si="0"/>
        <v>0</v>
      </c>
      <c r="H13" s="29" t="s">
        <v>538</v>
      </c>
      <c r="I13" s="29" t="s">
        <v>538</v>
      </c>
    </row>
    <row r="14" spans="1:9" ht="15">
      <c r="A14" s="4"/>
      <c r="B14" s="4" t="s">
        <v>101</v>
      </c>
      <c r="C14" s="5">
        <v>0</v>
      </c>
      <c r="D14" s="5">
        <v>0</v>
      </c>
      <c r="E14" s="5" t="s">
        <v>538</v>
      </c>
      <c r="F14" s="5" t="s">
        <v>538</v>
      </c>
      <c r="G14" s="5">
        <f t="shared" si="0"/>
        <v>0</v>
      </c>
      <c r="H14" s="29" t="s">
        <v>538</v>
      </c>
      <c r="I14" s="29" t="s">
        <v>538</v>
      </c>
    </row>
    <row r="15" spans="1:9" ht="15">
      <c r="A15" s="4"/>
      <c r="B15" s="4" t="s">
        <v>150</v>
      </c>
      <c r="C15" s="5">
        <v>0</v>
      </c>
      <c r="D15" s="5">
        <v>0</v>
      </c>
      <c r="E15" s="5" t="s">
        <v>538</v>
      </c>
      <c r="F15" s="5" t="s">
        <v>538</v>
      </c>
      <c r="G15" s="5">
        <f t="shared" si="0"/>
        <v>0</v>
      </c>
      <c r="H15" s="29" t="s">
        <v>538</v>
      </c>
      <c r="I15" s="29" t="s">
        <v>538</v>
      </c>
    </row>
    <row r="16" spans="1:9" ht="15">
      <c r="A16" s="4"/>
      <c r="B16" s="4" t="s">
        <v>103</v>
      </c>
      <c r="C16" s="5">
        <v>11316.32</v>
      </c>
      <c r="D16" s="5">
        <v>31042.95</v>
      </c>
      <c r="E16" s="5" t="s">
        <v>538</v>
      </c>
      <c r="F16" s="5" t="s">
        <v>538</v>
      </c>
      <c r="G16" s="5">
        <f t="shared" si="0"/>
        <v>42359.270000000004</v>
      </c>
      <c r="H16" s="29" t="s">
        <v>538</v>
      </c>
      <c r="I16" s="29" t="s">
        <v>538</v>
      </c>
    </row>
    <row r="17" spans="1:9" ht="15">
      <c r="A17" s="4"/>
      <c r="B17" s="4" t="s">
        <v>151</v>
      </c>
      <c r="C17" s="5">
        <f>SUM(C18:C21)</f>
        <v>0</v>
      </c>
      <c r="D17" s="5">
        <f>SUM(D18:D21)</f>
        <v>0</v>
      </c>
      <c r="E17" s="5" t="s">
        <v>538</v>
      </c>
      <c r="F17" s="5" t="s">
        <v>538</v>
      </c>
      <c r="G17" s="5">
        <f t="shared" si="0"/>
        <v>0</v>
      </c>
      <c r="H17" s="29" t="s">
        <v>538</v>
      </c>
      <c r="I17" s="29" t="s">
        <v>538</v>
      </c>
    </row>
    <row r="18" spans="1:9" ht="15">
      <c r="A18" s="4"/>
      <c r="B18" s="4" t="s">
        <v>152</v>
      </c>
      <c r="C18" s="5">
        <v>0</v>
      </c>
      <c r="D18" s="5">
        <v>0</v>
      </c>
      <c r="E18" s="5" t="s">
        <v>538</v>
      </c>
      <c r="F18" s="5" t="s">
        <v>538</v>
      </c>
      <c r="G18" s="5">
        <f t="shared" si="0"/>
        <v>0</v>
      </c>
      <c r="H18" s="29" t="s">
        <v>538</v>
      </c>
      <c r="I18" s="29" t="s">
        <v>538</v>
      </c>
    </row>
    <row r="19" spans="1:9" ht="15">
      <c r="A19" s="4"/>
      <c r="B19" s="4" t="s">
        <v>153</v>
      </c>
      <c r="C19" s="5">
        <v>0</v>
      </c>
      <c r="D19" s="5">
        <v>0</v>
      </c>
      <c r="E19" s="5" t="s">
        <v>538</v>
      </c>
      <c r="F19" s="5" t="s">
        <v>538</v>
      </c>
      <c r="G19" s="5">
        <f t="shared" si="0"/>
        <v>0</v>
      </c>
      <c r="H19" s="29" t="s">
        <v>538</v>
      </c>
      <c r="I19" s="29" t="s">
        <v>538</v>
      </c>
    </row>
    <row r="20" spans="1:9" ht="15">
      <c r="A20" s="4"/>
      <c r="B20" s="4" t="s">
        <v>154</v>
      </c>
      <c r="C20" s="5">
        <v>0</v>
      </c>
      <c r="D20" s="5">
        <v>0</v>
      </c>
      <c r="E20" s="5" t="s">
        <v>538</v>
      </c>
      <c r="F20" s="5" t="s">
        <v>538</v>
      </c>
      <c r="G20" s="5">
        <f t="shared" si="0"/>
        <v>0</v>
      </c>
      <c r="H20" s="29" t="s">
        <v>538</v>
      </c>
      <c r="I20" s="29" t="s">
        <v>538</v>
      </c>
    </row>
    <row r="21" spans="1:9" ht="15">
      <c r="A21" s="4"/>
      <c r="B21" s="4" t="s">
        <v>33</v>
      </c>
      <c r="C21" s="5">
        <v>0</v>
      </c>
      <c r="D21" s="5">
        <v>0</v>
      </c>
      <c r="E21" s="5" t="s">
        <v>538</v>
      </c>
      <c r="F21" s="5" t="s">
        <v>538</v>
      </c>
      <c r="G21" s="5">
        <f t="shared" si="0"/>
        <v>0</v>
      </c>
      <c r="H21" s="29" t="s">
        <v>538</v>
      </c>
      <c r="I21" s="29" t="s">
        <v>538</v>
      </c>
    </row>
    <row r="22" spans="1:9" ht="15">
      <c r="A22" s="4"/>
      <c r="B22" s="4" t="s">
        <v>155</v>
      </c>
      <c r="C22" s="5">
        <v>0</v>
      </c>
      <c r="D22" s="5">
        <v>0</v>
      </c>
      <c r="E22" s="5" t="s">
        <v>538</v>
      </c>
      <c r="F22" s="5" t="s">
        <v>538</v>
      </c>
      <c r="G22" s="5">
        <f t="shared" si="0"/>
        <v>0</v>
      </c>
      <c r="H22" s="29" t="s">
        <v>538</v>
      </c>
      <c r="I22" s="29" t="s">
        <v>538</v>
      </c>
    </row>
    <row r="23" spans="1:9" ht="22.5">
      <c r="A23" s="4"/>
      <c r="B23" s="4" t="s">
        <v>107</v>
      </c>
      <c r="C23" s="5">
        <v>0</v>
      </c>
      <c r="D23" s="5">
        <v>0</v>
      </c>
      <c r="E23" s="5" t="s">
        <v>538</v>
      </c>
      <c r="F23" s="5" t="s">
        <v>538</v>
      </c>
      <c r="G23" s="5">
        <f t="shared" si="0"/>
        <v>0</v>
      </c>
      <c r="H23" s="29" t="s">
        <v>538</v>
      </c>
      <c r="I23" s="29" t="s">
        <v>538</v>
      </c>
    </row>
    <row r="24" spans="1:9" ht="15">
      <c r="A24" s="4"/>
      <c r="B24" s="4" t="s">
        <v>108</v>
      </c>
      <c r="C24" s="5">
        <v>0</v>
      </c>
      <c r="D24" s="5">
        <v>0</v>
      </c>
      <c r="E24" s="5" t="s">
        <v>538</v>
      </c>
      <c r="F24" s="5" t="s">
        <v>538</v>
      </c>
      <c r="G24" s="5">
        <f t="shared" si="0"/>
        <v>0</v>
      </c>
      <c r="H24" s="29" t="s">
        <v>538</v>
      </c>
      <c r="I24" s="29" t="s">
        <v>538</v>
      </c>
    </row>
    <row r="25" spans="1:9" ht="15">
      <c r="A25" s="4"/>
      <c r="B25" s="4" t="s">
        <v>109</v>
      </c>
      <c r="C25" s="5">
        <v>13.32</v>
      </c>
      <c r="D25" s="5">
        <v>0</v>
      </c>
      <c r="E25" s="5" t="s">
        <v>538</v>
      </c>
      <c r="F25" s="5" t="s">
        <v>538</v>
      </c>
      <c r="G25" s="5">
        <f t="shared" si="0"/>
        <v>13.32</v>
      </c>
      <c r="H25" s="29" t="s">
        <v>538</v>
      </c>
      <c r="I25" s="29" t="s">
        <v>538</v>
      </c>
    </row>
    <row r="26" spans="1:9" ht="15">
      <c r="A26" s="4" t="s">
        <v>38</v>
      </c>
      <c r="B26" s="4" t="s">
        <v>110</v>
      </c>
      <c r="C26" s="5">
        <f>SUM(C27:C30)</f>
        <v>1281.49</v>
      </c>
      <c r="D26" s="5">
        <f>SUM(D27:D30)</f>
        <v>0</v>
      </c>
      <c r="E26" s="5" t="s">
        <v>538</v>
      </c>
      <c r="F26" s="5" t="s">
        <v>538</v>
      </c>
      <c r="G26" s="5">
        <f t="shared" si="0"/>
        <v>1281.49</v>
      </c>
      <c r="H26" s="29" t="s">
        <v>538</v>
      </c>
      <c r="I26" s="29" t="s">
        <v>538</v>
      </c>
    </row>
    <row r="27" spans="1:9" ht="15">
      <c r="A27" s="4"/>
      <c r="B27" s="4" t="s">
        <v>156</v>
      </c>
      <c r="C27" s="5">
        <v>0</v>
      </c>
      <c r="D27" s="5">
        <v>0</v>
      </c>
      <c r="E27" s="5" t="s">
        <v>538</v>
      </c>
      <c r="F27" s="5" t="s">
        <v>538</v>
      </c>
      <c r="G27" s="5">
        <f t="shared" si="0"/>
        <v>0</v>
      </c>
      <c r="H27" s="29" t="s">
        <v>538</v>
      </c>
      <c r="I27" s="29" t="s">
        <v>538</v>
      </c>
    </row>
    <row r="28" spans="1:9" ht="15">
      <c r="A28" s="4"/>
      <c r="B28" s="4" t="s">
        <v>112</v>
      </c>
      <c r="C28" s="5">
        <v>0</v>
      </c>
      <c r="D28" s="5">
        <v>0</v>
      </c>
      <c r="E28" s="5" t="s">
        <v>538</v>
      </c>
      <c r="F28" s="5" t="s">
        <v>538</v>
      </c>
      <c r="G28" s="5">
        <f t="shared" si="0"/>
        <v>0</v>
      </c>
      <c r="H28" s="29" t="s">
        <v>538</v>
      </c>
      <c r="I28" s="29" t="s">
        <v>538</v>
      </c>
    </row>
    <row r="29" spans="1:9" ht="15">
      <c r="A29" s="4"/>
      <c r="B29" s="4" t="s">
        <v>113</v>
      </c>
      <c r="C29" s="5">
        <v>1281.49</v>
      </c>
      <c r="D29" s="5">
        <v>0</v>
      </c>
      <c r="E29" s="5" t="s">
        <v>538</v>
      </c>
      <c r="F29" s="5" t="s">
        <v>538</v>
      </c>
      <c r="G29" s="5">
        <f t="shared" si="0"/>
        <v>1281.49</v>
      </c>
      <c r="H29" s="29" t="s">
        <v>538</v>
      </c>
      <c r="I29" s="29" t="s">
        <v>538</v>
      </c>
    </row>
    <row r="30" spans="1:9" ht="15">
      <c r="A30" s="4"/>
      <c r="B30" s="4" t="s">
        <v>114</v>
      </c>
      <c r="C30" s="5">
        <v>0</v>
      </c>
      <c r="D30" s="5">
        <v>0</v>
      </c>
      <c r="E30" s="5" t="s">
        <v>538</v>
      </c>
      <c r="F30" s="5" t="s">
        <v>538</v>
      </c>
      <c r="G30" s="5">
        <f t="shared" si="0"/>
        <v>0</v>
      </c>
      <c r="H30" s="29" t="s">
        <v>538</v>
      </c>
      <c r="I30" s="29" t="s">
        <v>538</v>
      </c>
    </row>
    <row r="31" spans="1:9" ht="15">
      <c r="A31" s="4" t="s">
        <v>115</v>
      </c>
      <c r="B31" s="4" t="s">
        <v>116</v>
      </c>
      <c r="C31" s="5">
        <f>SUM(C32:C33)</f>
        <v>188.46</v>
      </c>
      <c r="D31" s="5">
        <f>SUM(D32:D33)</f>
        <v>130.29000000000002</v>
      </c>
      <c r="E31" s="5" t="s">
        <v>538</v>
      </c>
      <c r="F31" s="5" t="s">
        <v>538</v>
      </c>
      <c r="G31" s="5">
        <f t="shared" si="0"/>
        <v>318.75</v>
      </c>
      <c r="H31" s="29" t="s">
        <v>538</v>
      </c>
      <c r="I31" s="29" t="s">
        <v>538</v>
      </c>
    </row>
    <row r="32" spans="1:9" ht="15">
      <c r="A32" s="4"/>
      <c r="B32" s="4" t="s">
        <v>40</v>
      </c>
      <c r="C32" s="5">
        <v>61.81</v>
      </c>
      <c r="D32" s="5">
        <v>50.7</v>
      </c>
      <c r="E32" s="5" t="s">
        <v>538</v>
      </c>
      <c r="F32" s="5" t="s">
        <v>538</v>
      </c>
      <c r="G32" s="5">
        <f t="shared" si="0"/>
        <v>112.51</v>
      </c>
      <c r="H32" s="29" t="s">
        <v>538</v>
      </c>
      <c r="I32" s="29" t="s">
        <v>538</v>
      </c>
    </row>
    <row r="33" spans="1:9" ht="15">
      <c r="A33" s="4"/>
      <c r="B33" s="4" t="s">
        <v>41</v>
      </c>
      <c r="C33" s="5">
        <v>126.65</v>
      </c>
      <c r="D33" s="5">
        <v>79.59</v>
      </c>
      <c r="E33" s="5" t="s">
        <v>538</v>
      </c>
      <c r="F33" s="5" t="s">
        <v>538</v>
      </c>
      <c r="G33" s="5">
        <f t="shared" si="0"/>
        <v>206.24</v>
      </c>
      <c r="H33" s="29" t="s">
        <v>538</v>
      </c>
      <c r="I33" s="29" t="s">
        <v>538</v>
      </c>
    </row>
    <row r="34" spans="1:9" ht="15">
      <c r="A34" s="1" t="s">
        <v>117</v>
      </c>
      <c r="B34" s="1" t="s">
        <v>118</v>
      </c>
      <c r="C34" s="28">
        <f>SUM(C35:C36)</f>
        <v>134.20999999999998</v>
      </c>
      <c r="D34" s="28">
        <f>SUM(D35:D36)</f>
        <v>63.42</v>
      </c>
      <c r="E34" s="28" t="s">
        <v>538</v>
      </c>
      <c r="F34" s="28" t="s">
        <v>538</v>
      </c>
      <c r="G34" s="28">
        <f>SUM(C34,D34)</f>
        <v>197.63</v>
      </c>
      <c r="H34" s="28" t="s">
        <v>538</v>
      </c>
      <c r="I34" s="28" t="s">
        <v>538</v>
      </c>
    </row>
    <row r="35" spans="1:9" ht="15">
      <c r="A35" s="4" t="s">
        <v>119</v>
      </c>
      <c r="B35" s="4" t="s">
        <v>16</v>
      </c>
      <c r="C35" s="5">
        <v>6.64</v>
      </c>
      <c r="D35" s="5">
        <v>0</v>
      </c>
      <c r="E35" s="5" t="s">
        <v>538</v>
      </c>
      <c r="F35" s="5" t="s">
        <v>538</v>
      </c>
      <c r="G35" s="5">
        <f>SUM(C35:D35)</f>
        <v>6.64</v>
      </c>
      <c r="H35" s="29" t="s">
        <v>538</v>
      </c>
      <c r="I35" s="29" t="s">
        <v>538</v>
      </c>
    </row>
    <row r="36" spans="1:9" ht="15">
      <c r="A36" s="4" t="s">
        <v>120</v>
      </c>
      <c r="B36" s="4" t="s">
        <v>121</v>
      </c>
      <c r="C36" s="5">
        <v>127.57</v>
      </c>
      <c r="D36" s="5">
        <v>63.42</v>
      </c>
      <c r="E36" s="5" t="s">
        <v>538</v>
      </c>
      <c r="F36" s="5" t="s">
        <v>538</v>
      </c>
      <c r="G36" s="5">
        <f>SUM(C36:D36)</f>
        <v>190.99</v>
      </c>
      <c r="H36" s="29" t="s">
        <v>538</v>
      </c>
      <c r="I36" s="29" t="s">
        <v>538</v>
      </c>
    </row>
    <row r="37" spans="1:9" ht="15">
      <c r="A37" s="1" t="s">
        <v>44</v>
      </c>
      <c r="B37" s="1" t="s">
        <v>122</v>
      </c>
      <c r="C37" s="28">
        <f>SUM(C38:C39)</f>
        <v>0</v>
      </c>
      <c r="D37" s="28">
        <f>SUM(D38:D39)</f>
        <v>0</v>
      </c>
      <c r="E37" s="28" t="s">
        <v>538</v>
      </c>
      <c r="F37" s="28" t="s">
        <v>538</v>
      </c>
      <c r="G37" s="28">
        <f>SUM(C37,D37)</f>
        <v>0</v>
      </c>
      <c r="H37" s="28" t="s">
        <v>538</v>
      </c>
      <c r="I37" s="28" t="s">
        <v>538</v>
      </c>
    </row>
    <row r="38" spans="1:9" ht="15">
      <c r="A38" s="4" t="s">
        <v>46</v>
      </c>
      <c r="B38" s="4" t="s">
        <v>47</v>
      </c>
      <c r="C38" s="5">
        <v>0</v>
      </c>
      <c r="D38" s="5">
        <v>0</v>
      </c>
      <c r="E38" s="5" t="s">
        <v>538</v>
      </c>
      <c r="F38" s="5" t="s">
        <v>538</v>
      </c>
      <c r="G38" s="5">
        <f>SUM(C38:D38)</f>
        <v>0</v>
      </c>
      <c r="H38" s="29" t="s">
        <v>538</v>
      </c>
      <c r="I38" s="29" t="s">
        <v>538</v>
      </c>
    </row>
    <row r="39" spans="1:9" ht="15">
      <c r="A39" s="4" t="s">
        <v>48</v>
      </c>
      <c r="B39" s="4" t="s">
        <v>55</v>
      </c>
      <c r="C39" s="5">
        <v>0</v>
      </c>
      <c r="D39" s="5">
        <v>0</v>
      </c>
      <c r="E39" s="5" t="s">
        <v>538</v>
      </c>
      <c r="F39" s="5" t="s">
        <v>538</v>
      </c>
      <c r="G39" s="5">
        <f>SUM(C39:D39)</f>
        <v>0</v>
      </c>
      <c r="H39" s="29" t="s">
        <v>538</v>
      </c>
      <c r="I39" s="29" t="s">
        <v>538</v>
      </c>
    </row>
    <row r="40" spans="1:9" ht="15">
      <c r="A40" s="1" t="s">
        <v>56</v>
      </c>
      <c r="B40" s="1" t="s">
        <v>57</v>
      </c>
      <c r="C40" s="28">
        <f>SUM(C41,C56,C61)</f>
        <v>3708.21</v>
      </c>
      <c r="D40" s="28">
        <f>SUM(D41,D56,D61)</f>
        <v>3533.86</v>
      </c>
      <c r="E40" s="28" t="s">
        <v>538</v>
      </c>
      <c r="F40" s="28" t="s">
        <v>538</v>
      </c>
      <c r="G40" s="28">
        <f>SUM(C40,D40)</f>
        <v>7242.07</v>
      </c>
      <c r="H40" s="28" t="s">
        <v>538</v>
      </c>
      <c r="I40" s="28" t="s">
        <v>538</v>
      </c>
    </row>
    <row r="41" spans="1:9" ht="15">
      <c r="A41" s="4" t="s">
        <v>58</v>
      </c>
      <c r="B41" s="4" t="s">
        <v>98</v>
      </c>
      <c r="C41" s="5">
        <f>SUM(C42:C47,C52:C55)</f>
        <v>3708.21</v>
      </c>
      <c r="D41" s="5">
        <f>SUM(D42:D47,D52:D55)</f>
        <v>3000</v>
      </c>
      <c r="E41" s="5" t="s">
        <v>538</v>
      </c>
      <c r="F41" s="5" t="s">
        <v>538</v>
      </c>
      <c r="G41" s="5">
        <f aca="true" t="shared" si="1" ref="G41:G63">SUM(C41:D41)</f>
        <v>6708.21</v>
      </c>
      <c r="H41" s="29" t="s">
        <v>538</v>
      </c>
      <c r="I41" s="29" t="s">
        <v>538</v>
      </c>
    </row>
    <row r="42" spans="1:9" ht="15">
      <c r="A42" s="4"/>
      <c r="B42" s="4" t="s">
        <v>99</v>
      </c>
      <c r="C42" s="5">
        <v>0</v>
      </c>
      <c r="D42" s="5">
        <v>0</v>
      </c>
      <c r="E42" s="5" t="s">
        <v>538</v>
      </c>
      <c r="F42" s="5" t="s">
        <v>538</v>
      </c>
      <c r="G42" s="5">
        <f t="shared" si="1"/>
        <v>0</v>
      </c>
      <c r="H42" s="29" t="s">
        <v>538</v>
      </c>
      <c r="I42" s="29" t="s">
        <v>538</v>
      </c>
    </row>
    <row r="43" spans="1:9" ht="22.5">
      <c r="A43" s="4"/>
      <c r="B43" s="4" t="s">
        <v>100</v>
      </c>
      <c r="C43" s="5">
        <v>0</v>
      </c>
      <c r="D43" s="5">
        <v>0</v>
      </c>
      <c r="E43" s="5" t="s">
        <v>538</v>
      </c>
      <c r="F43" s="5" t="s">
        <v>538</v>
      </c>
      <c r="G43" s="5">
        <f t="shared" si="1"/>
        <v>0</v>
      </c>
      <c r="H43" s="29" t="s">
        <v>538</v>
      </c>
      <c r="I43" s="29" t="s">
        <v>538</v>
      </c>
    </row>
    <row r="44" spans="1:9" ht="15">
      <c r="A44" s="4"/>
      <c r="B44" s="4" t="s">
        <v>157</v>
      </c>
      <c r="C44" s="5">
        <v>0</v>
      </c>
      <c r="D44" s="5">
        <v>0</v>
      </c>
      <c r="E44" s="5" t="s">
        <v>538</v>
      </c>
      <c r="F44" s="5" t="s">
        <v>538</v>
      </c>
      <c r="G44" s="5">
        <f t="shared" si="1"/>
        <v>0</v>
      </c>
      <c r="H44" s="29" t="s">
        <v>538</v>
      </c>
      <c r="I44" s="29" t="s">
        <v>538</v>
      </c>
    </row>
    <row r="45" spans="1:9" ht="15">
      <c r="A45" s="4"/>
      <c r="B45" s="4" t="s">
        <v>102</v>
      </c>
      <c r="C45" s="5">
        <v>0</v>
      </c>
      <c r="D45" s="5">
        <v>0</v>
      </c>
      <c r="E45" s="5" t="s">
        <v>538</v>
      </c>
      <c r="F45" s="5" t="s">
        <v>538</v>
      </c>
      <c r="G45" s="5">
        <f t="shared" si="1"/>
        <v>0</v>
      </c>
      <c r="H45" s="29" t="s">
        <v>538</v>
      </c>
      <c r="I45" s="29" t="s">
        <v>538</v>
      </c>
    </row>
    <row r="46" spans="1:9" ht="15">
      <c r="A46" s="4"/>
      <c r="B46" s="4" t="s">
        <v>103</v>
      </c>
      <c r="C46" s="5">
        <v>3708.21</v>
      </c>
      <c r="D46" s="5">
        <v>3000</v>
      </c>
      <c r="E46" s="5" t="s">
        <v>538</v>
      </c>
      <c r="F46" s="5" t="s">
        <v>538</v>
      </c>
      <c r="G46" s="5">
        <f t="shared" si="1"/>
        <v>6708.21</v>
      </c>
      <c r="H46" s="29" t="s">
        <v>538</v>
      </c>
      <c r="I46" s="29" t="s">
        <v>538</v>
      </c>
    </row>
    <row r="47" spans="1:9" ht="15">
      <c r="A47" s="4"/>
      <c r="B47" s="4" t="s">
        <v>158</v>
      </c>
      <c r="C47" s="5">
        <f>SUM(C48:C51)</f>
        <v>0</v>
      </c>
      <c r="D47" s="5">
        <f>SUM(D48:D51)</f>
        <v>0</v>
      </c>
      <c r="E47" s="5" t="s">
        <v>538</v>
      </c>
      <c r="F47" s="5" t="s">
        <v>538</v>
      </c>
      <c r="G47" s="5">
        <f t="shared" si="1"/>
        <v>0</v>
      </c>
      <c r="H47" s="29" t="s">
        <v>538</v>
      </c>
      <c r="I47" s="29" t="s">
        <v>538</v>
      </c>
    </row>
    <row r="48" spans="1:9" ht="15">
      <c r="A48" s="4"/>
      <c r="B48" s="4" t="s">
        <v>159</v>
      </c>
      <c r="C48" s="5">
        <v>0</v>
      </c>
      <c r="D48" s="5">
        <v>0</v>
      </c>
      <c r="E48" s="5" t="s">
        <v>538</v>
      </c>
      <c r="F48" s="5" t="s">
        <v>538</v>
      </c>
      <c r="G48" s="5">
        <f t="shared" si="1"/>
        <v>0</v>
      </c>
      <c r="H48" s="29" t="s">
        <v>538</v>
      </c>
      <c r="I48" s="29" t="s">
        <v>538</v>
      </c>
    </row>
    <row r="49" spans="1:9" ht="15">
      <c r="A49" s="4"/>
      <c r="B49" s="4" t="s">
        <v>153</v>
      </c>
      <c r="C49" s="5">
        <v>0</v>
      </c>
      <c r="D49" s="5">
        <v>0</v>
      </c>
      <c r="E49" s="5" t="s">
        <v>538</v>
      </c>
      <c r="F49" s="5" t="s">
        <v>538</v>
      </c>
      <c r="G49" s="5">
        <f t="shared" si="1"/>
        <v>0</v>
      </c>
      <c r="H49" s="29" t="s">
        <v>538</v>
      </c>
      <c r="I49" s="29" t="s">
        <v>538</v>
      </c>
    </row>
    <row r="50" spans="1:9" ht="15">
      <c r="A50" s="4"/>
      <c r="B50" s="4" t="s">
        <v>154</v>
      </c>
      <c r="C50" s="5">
        <v>0</v>
      </c>
      <c r="D50" s="5">
        <v>0</v>
      </c>
      <c r="E50" s="5" t="s">
        <v>538</v>
      </c>
      <c r="F50" s="5" t="s">
        <v>538</v>
      </c>
      <c r="G50" s="5">
        <f t="shared" si="1"/>
        <v>0</v>
      </c>
      <c r="H50" s="29" t="s">
        <v>538</v>
      </c>
      <c r="I50" s="29" t="s">
        <v>538</v>
      </c>
    </row>
    <row r="51" spans="1:9" ht="15">
      <c r="A51" s="4"/>
      <c r="B51" s="4" t="s">
        <v>33</v>
      </c>
      <c r="C51" s="5">
        <v>0</v>
      </c>
      <c r="D51" s="5">
        <v>0</v>
      </c>
      <c r="E51" s="5" t="s">
        <v>538</v>
      </c>
      <c r="F51" s="5" t="s">
        <v>538</v>
      </c>
      <c r="G51" s="5">
        <f t="shared" si="1"/>
        <v>0</v>
      </c>
      <c r="H51" s="29" t="s">
        <v>538</v>
      </c>
      <c r="I51" s="29" t="s">
        <v>538</v>
      </c>
    </row>
    <row r="52" spans="1:9" ht="15">
      <c r="A52" s="4"/>
      <c r="B52" s="4" t="s">
        <v>155</v>
      </c>
      <c r="C52" s="5">
        <v>0</v>
      </c>
      <c r="D52" s="5">
        <v>0</v>
      </c>
      <c r="E52" s="5" t="s">
        <v>538</v>
      </c>
      <c r="F52" s="5" t="s">
        <v>538</v>
      </c>
      <c r="G52" s="5">
        <f t="shared" si="1"/>
        <v>0</v>
      </c>
      <c r="H52" s="29" t="s">
        <v>538</v>
      </c>
      <c r="I52" s="29" t="s">
        <v>538</v>
      </c>
    </row>
    <row r="53" spans="1:9" ht="22.5">
      <c r="A53" s="4"/>
      <c r="B53" s="4" t="s">
        <v>160</v>
      </c>
      <c r="C53" s="5">
        <v>0</v>
      </c>
      <c r="D53" s="5">
        <v>0</v>
      </c>
      <c r="E53" s="5" t="s">
        <v>538</v>
      </c>
      <c r="F53" s="5" t="s">
        <v>538</v>
      </c>
      <c r="G53" s="5">
        <f t="shared" si="1"/>
        <v>0</v>
      </c>
      <c r="H53" s="29" t="s">
        <v>538</v>
      </c>
      <c r="I53" s="29" t="s">
        <v>538</v>
      </c>
    </row>
    <row r="54" spans="1:9" ht="15">
      <c r="A54" s="4"/>
      <c r="B54" s="4" t="s">
        <v>161</v>
      </c>
      <c r="C54" s="5">
        <v>0</v>
      </c>
      <c r="D54" s="5">
        <v>0</v>
      </c>
      <c r="E54" s="5" t="s">
        <v>538</v>
      </c>
      <c r="F54" s="5" t="s">
        <v>538</v>
      </c>
      <c r="G54" s="5">
        <f t="shared" si="1"/>
        <v>0</v>
      </c>
      <c r="H54" s="29" t="s">
        <v>538</v>
      </c>
      <c r="I54" s="29" t="s">
        <v>538</v>
      </c>
    </row>
    <row r="55" spans="1:9" ht="15">
      <c r="A55" s="4"/>
      <c r="B55" s="4" t="s">
        <v>109</v>
      </c>
      <c r="C55" s="5">
        <v>0</v>
      </c>
      <c r="D55" s="5">
        <v>0</v>
      </c>
      <c r="E55" s="5" t="s">
        <v>538</v>
      </c>
      <c r="F55" s="5" t="s">
        <v>538</v>
      </c>
      <c r="G55" s="5">
        <f t="shared" si="1"/>
        <v>0</v>
      </c>
      <c r="H55" s="29" t="s">
        <v>538</v>
      </c>
      <c r="I55" s="29" t="s">
        <v>538</v>
      </c>
    </row>
    <row r="56" spans="1:9" ht="15">
      <c r="A56" s="4" t="s">
        <v>59</v>
      </c>
      <c r="B56" s="4" t="s">
        <v>110</v>
      </c>
      <c r="C56" s="5">
        <f>SUM(C57:C60)</f>
        <v>0</v>
      </c>
      <c r="D56" s="5">
        <f>SUM(D57:D60)</f>
        <v>533.86</v>
      </c>
      <c r="E56" s="5" t="s">
        <v>538</v>
      </c>
      <c r="F56" s="5" t="s">
        <v>538</v>
      </c>
      <c r="G56" s="5">
        <f t="shared" si="1"/>
        <v>533.86</v>
      </c>
      <c r="H56" s="29" t="s">
        <v>538</v>
      </c>
      <c r="I56" s="29" t="s">
        <v>538</v>
      </c>
    </row>
    <row r="57" spans="1:9" ht="15">
      <c r="A57" s="4"/>
      <c r="B57" s="4" t="s">
        <v>111</v>
      </c>
      <c r="C57" s="5">
        <v>0</v>
      </c>
      <c r="D57" s="5">
        <v>0</v>
      </c>
      <c r="E57" s="5" t="s">
        <v>538</v>
      </c>
      <c r="F57" s="5" t="s">
        <v>538</v>
      </c>
      <c r="G57" s="5">
        <f t="shared" si="1"/>
        <v>0</v>
      </c>
      <c r="H57" s="29" t="s">
        <v>538</v>
      </c>
      <c r="I57" s="29" t="s">
        <v>538</v>
      </c>
    </row>
    <row r="58" spans="1:9" ht="15">
      <c r="A58" s="4"/>
      <c r="B58" s="4" t="s">
        <v>112</v>
      </c>
      <c r="C58" s="5">
        <v>0</v>
      </c>
      <c r="D58" s="5">
        <v>0</v>
      </c>
      <c r="E58" s="5" t="s">
        <v>538</v>
      </c>
      <c r="F58" s="5" t="s">
        <v>538</v>
      </c>
      <c r="G58" s="5">
        <f t="shared" si="1"/>
        <v>0</v>
      </c>
      <c r="H58" s="29" t="s">
        <v>538</v>
      </c>
      <c r="I58" s="29" t="s">
        <v>538</v>
      </c>
    </row>
    <row r="59" spans="1:9" ht="15">
      <c r="A59" s="4"/>
      <c r="B59" s="4" t="s">
        <v>113</v>
      </c>
      <c r="C59" s="5">
        <v>0</v>
      </c>
      <c r="D59" s="5">
        <v>533.86</v>
      </c>
      <c r="E59" s="5" t="s">
        <v>538</v>
      </c>
      <c r="F59" s="5" t="s">
        <v>538</v>
      </c>
      <c r="G59" s="5">
        <f t="shared" si="1"/>
        <v>533.86</v>
      </c>
      <c r="H59" s="29" t="s">
        <v>538</v>
      </c>
      <c r="I59" s="29" t="s">
        <v>538</v>
      </c>
    </row>
    <row r="60" spans="1:9" ht="15">
      <c r="A60" s="4"/>
      <c r="B60" s="4" t="s">
        <v>114</v>
      </c>
      <c r="C60" s="5">
        <v>0</v>
      </c>
      <c r="D60" s="5">
        <v>0</v>
      </c>
      <c r="E60" s="5" t="s">
        <v>538</v>
      </c>
      <c r="F60" s="5" t="s">
        <v>538</v>
      </c>
      <c r="G60" s="5">
        <f t="shared" si="1"/>
        <v>0</v>
      </c>
      <c r="H60" s="29" t="s">
        <v>538</v>
      </c>
      <c r="I60" s="29" t="s">
        <v>538</v>
      </c>
    </row>
    <row r="61" spans="1:9" ht="15">
      <c r="A61" s="4" t="s">
        <v>123</v>
      </c>
      <c r="B61" s="4" t="s">
        <v>116</v>
      </c>
      <c r="C61" s="5">
        <f>SUM(C62:C63)</f>
        <v>0</v>
      </c>
      <c r="D61" s="5">
        <f>SUM(D62:D63)</f>
        <v>0</v>
      </c>
      <c r="E61" s="5" t="s">
        <v>538</v>
      </c>
      <c r="F61" s="5" t="s">
        <v>538</v>
      </c>
      <c r="G61" s="5">
        <f t="shared" si="1"/>
        <v>0</v>
      </c>
      <c r="H61" s="29" t="s">
        <v>538</v>
      </c>
      <c r="I61" s="29" t="s">
        <v>538</v>
      </c>
    </row>
    <row r="62" spans="1:9" ht="15">
      <c r="A62" s="4"/>
      <c r="B62" s="4" t="s">
        <v>40</v>
      </c>
      <c r="C62" s="5">
        <v>0</v>
      </c>
      <c r="D62" s="5">
        <v>0</v>
      </c>
      <c r="E62" s="5" t="s">
        <v>538</v>
      </c>
      <c r="F62" s="5" t="s">
        <v>538</v>
      </c>
      <c r="G62" s="5">
        <f t="shared" si="1"/>
        <v>0</v>
      </c>
      <c r="H62" s="29" t="s">
        <v>538</v>
      </c>
      <c r="I62" s="29" t="s">
        <v>538</v>
      </c>
    </row>
    <row r="63" spans="1:9" ht="15">
      <c r="A63" s="4"/>
      <c r="B63" s="4" t="s">
        <v>41</v>
      </c>
      <c r="C63" s="5">
        <v>0</v>
      </c>
      <c r="D63" s="5">
        <v>0</v>
      </c>
      <c r="E63" s="5" t="s">
        <v>538</v>
      </c>
      <c r="F63" s="5" t="s">
        <v>538</v>
      </c>
      <c r="G63" s="5">
        <f t="shared" si="1"/>
        <v>0</v>
      </c>
      <c r="H63" s="29" t="s">
        <v>538</v>
      </c>
      <c r="I63" s="29" t="s">
        <v>538</v>
      </c>
    </row>
    <row r="64" spans="1:9" ht="15">
      <c r="A64" s="6"/>
      <c r="B64" s="6" t="s">
        <v>60</v>
      </c>
      <c r="C64" s="30">
        <f>SUM(C40,C37,C34,C10,C6)</f>
        <v>27121.96</v>
      </c>
      <c r="D64" s="30">
        <f>SUM(D40,D37,D34,D10,D6)</f>
        <v>36517.26</v>
      </c>
      <c r="E64" s="30" t="s">
        <v>538</v>
      </c>
      <c r="F64" s="30" t="s">
        <v>538</v>
      </c>
      <c r="G64" s="30">
        <f>SUM(C64:D64)</f>
        <v>63639.22</v>
      </c>
      <c r="H64" s="30" t="s">
        <v>538</v>
      </c>
      <c r="I64" s="30" t="s">
        <v>538</v>
      </c>
    </row>
    <row r="65" spans="1:9" ht="15">
      <c r="A65" s="1" t="s">
        <v>61</v>
      </c>
      <c r="B65" s="1" t="s">
        <v>62</v>
      </c>
      <c r="C65" s="28">
        <f>SUM(C66:C67)</f>
        <v>0</v>
      </c>
      <c r="D65" s="28">
        <f>SUM(D66:D67)</f>
        <v>0</v>
      </c>
      <c r="E65" s="28" t="s">
        <v>538</v>
      </c>
      <c r="F65" s="28" t="s">
        <v>538</v>
      </c>
      <c r="G65" s="28">
        <f>SUM(C65,D65)</f>
        <v>0</v>
      </c>
      <c r="H65" s="28" t="s">
        <v>538</v>
      </c>
      <c r="I65" s="28" t="s">
        <v>538</v>
      </c>
    </row>
    <row r="66" spans="1:9" ht="15">
      <c r="A66" s="4" t="s">
        <v>63</v>
      </c>
      <c r="B66" s="4" t="s">
        <v>124</v>
      </c>
      <c r="C66" s="5">
        <v>0</v>
      </c>
      <c r="D66" s="5">
        <v>0</v>
      </c>
      <c r="E66" s="5" t="s">
        <v>538</v>
      </c>
      <c r="F66" s="5" t="s">
        <v>538</v>
      </c>
      <c r="G66" s="5">
        <f>SUM(C66:D66)</f>
        <v>0</v>
      </c>
      <c r="H66" s="29" t="s">
        <v>538</v>
      </c>
      <c r="I66" s="29" t="s">
        <v>538</v>
      </c>
    </row>
    <row r="67" spans="1:9" ht="15">
      <c r="A67" s="4" t="s">
        <v>65</v>
      </c>
      <c r="B67" s="4" t="s">
        <v>125</v>
      </c>
      <c r="C67" s="5">
        <v>0</v>
      </c>
      <c r="D67" s="5">
        <v>0</v>
      </c>
      <c r="E67" s="5" t="s">
        <v>538</v>
      </c>
      <c r="F67" s="5" t="s">
        <v>538</v>
      </c>
      <c r="G67" s="5">
        <f>SUM(C67:D67)</f>
        <v>0</v>
      </c>
      <c r="H67" s="29" t="s">
        <v>538</v>
      </c>
      <c r="I67" s="29" t="s">
        <v>538</v>
      </c>
    </row>
    <row r="68" spans="1:9" ht="15">
      <c r="A68" s="1" t="s">
        <v>67</v>
      </c>
      <c r="B68" s="1" t="s">
        <v>68</v>
      </c>
      <c r="C68" s="28">
        <v>550.17</v>
      </c>
      <c r="D68" s="28">
        <v>0</v>
      </c>
      <c r="E68" s="28" t="s">
        <v>538</v>
      </c>
      <c r="F68" s="28" t="s">
        <v>538</v>
      </c>
      <c r="G68" s="28">
        <f>SUM(C68,D68)</f>
        <v>550.17</v>
      </c>
      <c r="H68" s="28" t="s">
        <v>538</v>
      </c>
      <c r="I68" s="28" t="s">
        <v>538</v>
      </c>
    </row>
    <row r="69" spans="1:9" ht="15">
      <c r="A69" s="6"/>
      <c r="B69" s="6" t="s">
        <v>69</v>
      </c>
      <c r="C69" s="30">
        <f>SUM(C64,C65,C68)</f>
        <v>27672.129999999997</v>
      </c>
      <c r="D69" s="30">
        <f>SUM(D64,D65,D68)</f>
        <v>36517.26</v>
      </c>
      <c r="E69" s="30" t="s">
        <v>538</v>
      </c>
      <c r="F69" s="30" t="s">
        <v>538</v>
      </c>
      <c r="G69" s="30">
        <f>SUM(C69:D69)</f>
        <v>64189.39</v>
      </c>
      <c r="H69" s="30" t="s">
        <v>538</v>
      </c>
      <c r="I69" s="30" t="s">
        <v>538</v>
      </c>
    </row>
  </sheetData>
  <sheetProtection sheet="1" objects="1" scenarios="1"/>
  <mergeCells count="4">
    <mergeCell ref="A1:I1"/>
    <mergeCell ref="A2:I2"/>
    <mergeCell ref="A3:I3"/>
    <mergeCell ref="A4:I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0" sqref="D10"/>
    </sheetView>
  </sheetViews>
  <sheetFormatPr defaultColWidth="11.421875" defaultRowHeight="15"/>
  <cols>
    <col min="1" max="1" width="76.140625" style="0" customWidth="1"/>
    <col min="2" max="2" width="36.140625" style="0" customWidth="1"/>
    <col min="3" max="4" width="21.00390625" style="0" customWidth="1"/>
  </cols>
  <sheetData>
    <row r="1" spans="1:4" ht="39.75" customHeight="1">
      <c r="A1" s="33" t="s">
        <v>162</v>
      </c>
      <c r="B1" s="33"/>
      <c r="C1" s="33"/>
      <c r="D1" s="33"/>
    </row>
    <row r="2" spans="1:4" ht="19.5" customHeight="1">
      <c r="A2" s="34"/>
      <c r="B2" s="34"/>
      <c r="C2" s="34"/>
      <c r="D2" s="34"/>
    </row>
    <row r="3" spans="1:4" ht="19.5" customHeight="1">
      <c r="A3" s="34"/>
      <c r="B3" s="34"/>
      <c r="C3" s="34"/>
      <c r="D3" s="34"/>
    </row>
    <row r="4" spans="1:4" ht="19.5" customHeight="1">
      <c r="A4" s="35" t="s">
        <v>1</v>
      </c>
      <c r="B4" s="35"/>
      <c r="C4" s="35"/>
      <c r="D4" s="35"/>
    </row>
    <row r="5" spans="1:4" ht="33.75">
      <c r="A5" s="2" t="s">
        <v>2</v>
      </c>
      <c r="B5" s="2" t="s">
        <v>163</v>
      </c>
      <c r="C5" s="2" t="s">
        <v>164</v>
      </c>
      <c r="D5" s="2" t="s">
        <v>165</v>
      </c>
    </row>
    <row r="6" spans="1:4" ht="15">
      <c r="A6" s="4" t="s">
        <v>166</v>
      </c>
      <c r="B6" s="8"/>
      <c r="C6" s="5">
        <f>SUM(C7:C9)</f>
        <v>40</v>
      </c>
      <c r="D6" s="5">
        <f>SUM(D7:D9)</f>
        <v>1283.34</v>
      </c>
    </row>
    <row r="7" spans="1:4" ht="15">
      <c r="A7" s="4" t="s">
        <v>167</v>
      </c>
      <c r="B7" s="8"/>
      <c r="C7" s="5" t="s">
        <v>538</v>
      </c>
      <c r="D7" s="5" t="s">
        <v>538</v>
      </c>
    </row>
    <row r="8" spans="1:4" ht="15">
      <c r="A8" s="4" t="s">
        <v>168</v>
      </c>
      <c r="B8" s="8"/>
      <c r="C8" s="5" t="s">
        <v>538</v>
      </c>
      <c r="D8" s="5" t="s">
        <v>538</v>
      </c>
    </row>
    <row r="9" spans="1:4" ht="15">
      <c r="A9" s="4" t="s">
        <v>169</v>
      </c>
      <c r="B9" s="8"/>
      <c r="C9" s="5">
        <v>40</v>
      </c>
      <c r="D9" s="5">
        <v>1283.34</v>
      </c>
    </row>
    <row r="10" spans="1:4" ht="15">
      <c r="A10" s="4" t="s">
        <v>170</v>
      </c>
      <c r="B10" s="8"/>
      <c r="C10" s="5"/>
      <c r="D10" s="5" t="s">
        <v>538</v>
      </c>
    </row>
    <row r="11" spans="1:4" ht="15">
      <c r="A11" s="4" t="s">
        <v>171</v>
      </c>
      <c r="B11" s="8"/>
      <c r="C11" s="5">
        <v>894.75</v>
      </c>
      <c r="D11" s="5">
        <v>894.75</v>
      </c>
    </row>
    <row r="12" spans="1:4" ht="15">
      <c r="A12" s="4" t="s">
        <v>172</v>
      </c>
      <c r="B12" s="8"/>
      <c r="C12" s="5" t="s">
        <v>538</v>
      </c>
      <c r="D12" s="5" t="s">
        <v>538</v>
      </c>
    </row>
    <row r="13" spans="1:4" ht="22.5">
      <c r="A13" s="4" t="s">
        <v>173</v>
      </c>
      <c r="B13" s="8"/>
      <c r="C13" s="5">
        <v>0.73</v>
      </c>
      <c r="D13" s="5">
        <v>0.73</v>
      </c>
    </row>
    <row r="14" spans="1:4" ht="15">
      <c r="A14" s="4" t="s">
        <v>174</v>
      </c>
      <c r="B14" s="8"/>
      <c r="C14" s="5" t="s">
        <v>538</v>
      </c>
      <c r="D14" s="5" t="s">
        <v>538</v>
      </c>
    </row>
    <row r="15" spans="1:4" ht="15">
      <c r="A15" s="1" t="s">
        <v>175</v>
      </c>
      <c r="B15" s="1"/>
      <c r="C15" s="28">
        <f>SUM(C6,C10,C11,C12,C13,C14)</f>
        <v>935.48</v>
      </c>
      <c r="D15" s="28">
        <f>SUM(D6,D10,D11,D12,D13,D14)</f>
        <v>2178.82</v>
      </c>
    </row>
  </sheetData>
  <sheetProtection sheet="1" objects="1" scenarios="1"/>
  <mergeCells count="4">
    <mergeCell ref="A1:D1"/>
    <mergeCell ref="A2:D2"/>
    <mergeCell ref="A3:D3"/>
    <mergeCell ref="A4:D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6" sqref="C6:D11"/>
    </sheetView>
  </sheetViews>
  <sheetFormatPr defaultColWidth="11.421875" defaultRowHeight="15"/>
  <cols>
    <col min="1" max="1" width="76.140625" style="0" customWidth="1"/>
    <col min="2" max="2" width="36.140625" style="0" customWidth="1"/>
    <col min="3" max="4" width="21.00390625" style="0" customWidth="1"/>
  </cols>
  <sheetData>
    <row r="1" spans="1:4" ht="39.75" customHeight="1">
      <c r="A1" s="33" t="s">
        <v>176</v>
      </c>
      <c r="B1" s="33"/>
      <c r="C1" s="33"/>
      <c r="D1" s="33"/>
    </row>
    <row r="2" spans="1:4" ht="19.5" customHeight="1">
      <c r="A2" s="34"/>
      <c r="B2" s="34"/>
      <c r="C2" s="34"/>
      <c r="D2" s="34"/>
    </row>
    <row r="3" spans="1:4" ht="19.5" customHeight="1">
      <c r="A3" s="34"/>
      <c r="B3" s="34"/>
      <c r="C3" s="34"/>
      <c r="D3" s="34"/>
    </row>
    <row r="4" spans="1:4" ht="19.5" customHeight="1">
      <c r="A4" s="35" t="s">
        <v>1</v>
      </c>
      <c r="B4" s="35"/>
      <c r="C4" s="35"/>
      <c r="D4" s="35"/>
    </row>
    <row r="5" spans="1:4" ht="33.75">
      <c r="A5" s="2" t="s">
        <v>2</v>
      </c>
      <c r="B5" s="2" t="s">
        <v>163</v>
      </c>
      <c r="C5" s="2" t="s">
        <v>164</v>
      </c>
      <c r="D5" s="2" t="s">
        <v>165</v>
      </c>
    </row>
    <row r="6" spans="1:4" ht="15">
      <c r="A6" s="4" t="s">
        <v>177</v>
      </c>
      <c r="B6" s="8"/>
      <c r="C6" s="5">
        <f>SUM(C7:C8)</f>
        <v>0</v>
      </c>
      <c r="D6" s="5">
        <f>SUM(D7:D8)</f>
        <v>0</v>
      </c>
    </row>
    <row r="7" spans="1:4" ht="15">
      <c r="A7" s="4" t="s">
        <v>178</v>
      </c>
      <c r="B7" s="8"/>
      <c r="C7" s="5">
        <v>0</v>
      </c>
      <c r="D7" s="5">
        <v>0</v>
      </c>
    </row>
    <row r="8" spans="1:4" ht="15">
      <c r="A8" s="4" t="s">
        <v>179</v>
      </c>
      <c r="B8" s="8"/>
      <c r="C8" s="5" t="s">
        <v>538</v>
      </c>
      <c r="D8" s="5" t="s">
        <v>538</v>
      </c>
    </row>
    <row r="9" spans="1:4" ht="15">
      <c r="A9" s="4" t="s">
        <v>180</v>
      </c>
      <c r="B9" s="8"/>
      <c r="C9" s="5" t="s">
        <v>538</v>
      </c>
      <c r="D9" s="5" t="s">
        <v>538</v>
      </c>
    </row>
    <row r="10" spans="1:4" ht="15">
      <c r="A10" s="4" t="s">
        <v>181</v>
      </c>
      <c r="B10" s="8"/>
      <c r="C10" s="5" t="s">
        <v>538</v>
      </c>
      <c r="D10" s="5" t="s">
        <v>538</v>
      </c>
    </row>
    <row r="11" spans="1:4" ht="15">
      <c r="A11" s="1" t="s">
        <v>175</v>
      </c>
      <c r="B11" s="1"/>
      <c r="C11" s="28">
        <f>SUM(C6,C9,C10)</f>
        <v>0</v>
      </c>
      <c r="D11" s="28">
        <f>SUM(D6,D9,D10)</f>
        <v>0</v>
      </c>
    </row>
  </sheetData>
  <sheetProtection sheet="1" objects="1" scenarios="1"/>
  <mergeCells count="4">
    <mergeCell ref="A1:D1"/>
    <mergeCell ref="A2:D2"/>
    <mergeCell ref="A3:D3"/>
    <mergeCell ref="A4:D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Belén Agustina Beser</dc:creator>
  <cp:keywords/>
  <dc:description/>
  <cp:lastModifiedBy>Usuario de Windows</cp:lastModifiedBy>
  <dcterms:created xsi:type="dcterms:W3CDTF">2015-05-06T06:45:48Z</dcterms:created>
  <dcterms:modified xsi:type="dcterms:W3CDTF">2015-07-08T10:02:01Z</dcterms:modified>
  <cp:category/>
  <cp:version/>
  <cp:contentType/>
  <cp:contentStatus/>
</cp:coreProperties>
</file>