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bookViews>
    <workbookView xWindow="0" yWindow="0" windowWidth="28800" windowHeight="11835" activeTab="5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52511"/>
</workbook>
</file>

<file path=xl/calcChain.xml><?xml version="1.0" encoding="utf-8"?>
<calcChain xmlns="http://schemas.openxmlformats.org/spreadsheetml/2006/main">
  <c r="C34" i="15" l="1"/>
  <c r="B34" i="15"/>
  <c r="H64" i="3" l="1"/>
  <c r="H59" i="3"/>
  <c r="H33" i="3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B17" i="29"/>
  <c r="B12" i="29"/>
  <c r="B7" i="29"/>
  <c r="B20" i="29" s="1"/>
  <c r="B23" i="29" s="1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G47" i="7"/>
  <c r="D47" i="7"/>
  <c r="C47" i="7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4" i="7" s="1"/>
  <c r="G33" i="7"/>
  <c r="G32" i="7"/>
  <c r="D31" i="7"/>
  <c r="C31" i="7"/>
  <c r="G31" i="7" s="1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11" i="7" s="1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D9" i="6"/>
  <c r="C9" i="6"/>
  <c r="G8" i="6"/>
  <c r="G7" i="6"/>
  <c r="D6" i="6"/>
  <c r="G6" i="6" s="1"/>
  <c r="E68" i="5"/>
  <c r="E67" i="5"/>
  <c r="E66" i="5"/>
  <c r="D65" i="5"/>
  <c r="C65" i="5"/>
  <c r="E63" i="5"/>
  <c r="E62" i="5"/>
  <c r="D61" i="5"/>
  <c r="D40" i="5" s="1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E37" i="5"/>
  <c r="D37" i="5"/>
  <c r="C37" i="5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F37" i="4"/>
  <c r="C37" i="4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C10" i="4" s="1"/>
  <c r="F10" i="4" s="1"/>
  <c r="F9" i="4"/>
  <c r="F8" i="4"/>
  <c r="F7" i="4"/>
  <c r="C6" i="4"/>
  <c r="F6" i="4" s="1"/>
  <c r="G60" i="3"/>
  <c r="E60" i="3"/>
  <c r="D60" i="3"/>
  <c r="G56" i="3"/>
  <c r="D56" i="3"/>
  <c r="G47" i="3"/>
  <c r="G40" i="3" s="1"/>
  <c r="G39" i="3" s="1"/>
  <c r="D47" i="3"/>
  <c r="D40" i="3"/>
  <c r="G33" i="3"/>
  <c r="E33" i="3"/>
  <c r="E59" i="3" s="1"/>
  <c r="E64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H39" i="2"/>
  <c r="D39" i="2"/>
  <c r="E38" i="2"/>
  <c r="E37" i="2"/>
  <c r="E36" i="2"/>
  <c r="E35" i="2"/>
  <c r="E34" i="2"/>
  <c r="H33" i="2"/>
  <c r="G33" i="2"/>
  <c r="F33" i="2"/>
  <c r="D33" i="2"/>
  <c r="C33" i="2"/>
  <c r="E33" i="2" s="1"/>
  <c r="E32" i="2"/>
  <c r="E31" i="2"/>
  <c r="E30" i="2"/>
  <c r="H29" i="2"/>
  <c r="G29" i="2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G20" i="2"/>
  <c r="F20" i="2"/>
  <c r="D20" i="2"/>
  <c r="C20" i="2"/>
  <c r="E20" i="2" s="1"/>
  <c r="E19" i="2"/>
  <c r="E18" i="2"/>
  <c r="E17" i="2"/>
  <c r="E16" i="2"/>
  <c r="E15" i="2"/>
  <c r="E14" i="2"/>
  <c r="H13" i="2"/>
  <c r="G13" i="2"/>
  <c r="G12" i="2" s="1"/>
  <c r="F13" i="2"/>
  <c r="F12" i="2" s="1"/>
  <c r="D13" i="2"/>
  <c r="C13" i="2"/>
  <c r="E13" i="2" s="1"/>
  <c r="E11" i="2"/>
  <c r="E10" i="2"/>
  <c r="H9" i="2"/>
  <c r="G9" i="2"/>
  <c r="F9" i="2"/>
  <c r="D9" i="2"/>
  <c r="E9" i="2" s="1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C39" i="1"/>
  <c r="F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F13" i="1" s="1"/>
  <c r="F11" i="1"/>
  <c r="F10" i="1"/>
  <c r="C9" i="1"/>
  <c r="F9" i="1" s="1"/>
  <c r="F8" i="1"/>
  <c r="F7" i="1"/>
  <c r="F6" i="1"/>
  <c r="D10" i="7" l="1"/>
  <c r="D64" i="7" s="1"/>
  <c r="D69" i="7" s="1"/>
  <c r="G29" i="6"/>
  <c r="F11" i="4"/>
  <c r="D39" i="3"/>
  <c r="D12" i="3"/>
  <c r="H12" i="2"/>
  <c r="H59" i="2" s="1"/>
  <c r="H64" i="2" s="1"/>
  <c r="C12" i="1"/>
  <c r="F12" i="1" s="1"/>
  <c r="N39" i="32"/>
  <c r="N41" i="32" s="1"/>
  <c r="N15" i="32"/>
  <c r="N17" i="32" s="1"/>
  <c r="G6" i="7"/>
  <c r="G33" i="6"/>
  <c r="C12" i="6"/>
  <c r="G9" i="6"/>
  <c r="E26" i="5"/>
  <c r="E65" i="5"/>
  <c r="E31" i="5"/>
  <c r="E11" i="5"/>
  <c r="D10" i="5"/>
  <c r="D64" i="5" s="1"/>
  <c r="D69" i="5" s="1"/>
  <c r="E6" i="5"/>
  <c r="G12" i="3"/>
  <c r="G59" i="3" s="1"/>
  <c r="G64" i="3" s="1"/>
  <c r="D59" i="2"/>
  <c r="D64" i="2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C64" i="4"/>
  <c r="F40" i="4"/>
  <c r="F41" i="4"/>
  <c r="D59" i="3"/>
  <c r="D64" i="3" s="1"/>
  <c r="G59" i="2"/>
  <c r="G64" i="2" s="1"/>
  <c r="F59" i="2"/>
  <c r="F64" i="2" s="1"/>
  <c r="C12" i="2"/>
  <c r="E12" i="2" s="1"/>
  <c r="C39" i="2"/>
  <c r="C59" i="1"/>
  <c r="G10" i="7" l="1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69" i="4"/>
  <c r="F69" i="4" s="1"/>
  <c r="F64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<sst xmlns="http://schemas.openxmlformats.org/spreadsheetml/2006/main" count="2465" uniqueCount="561">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</sst>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=0]0.00;###,##0.00"/>
    <numFmt numFmtId="165" formatCode="#"/>
    <numFmt numFmtId="169" formatCode="_-* #,##0.00\ _€_-;\-* #,##0.00\ _€_-;_-* &quot;-&quot;??\ _€_-;_-@_-"/>
  </numFmts>
  <fonts count="2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4">
    <xf numFmtId="0" fontId="0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2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9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7" fillId="0" borderId="0"/>
  </cellStyleXfs>
  <cellXfs count="88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4" fillId="0" borderId="0" xfId="0" applyNumberFormat="1" applyFont="1"/>
    <xf numFmtId="164" fontId="4" fillId="0" borderId="8" xfId="0" applyNumberFormat="1" applyFont="1" applyBorder="1" applyAlignment="1" applyProtection="1">
      <alignment horizontal="right"/>
      <protection locked="0"/>
    </xf>
    <xf numFmtId="49" fontId="4" fillId="4" borderId="8" xfId="0" applyNumberFormat="1" applyFont="1" applyFill="1" applyBorder="1"/>
    <xf numFmtId="49" fontId="5" fillId="5" borderId="8" xfId="0" applyNumberFormat="1" applyFont="1" applyFill="1" applyBorder="1"/>
    <xf numFmtId="164" fontId="5" fillId="5" borderId="8" xfId="0" applyNumberFormat="1" applyFont="1" applyFill="1" applyBorder="1" applyAlignment="1" applyProtection="1">
      <alignment horizontal="right"/>
      <protection locked="0"/>
    </xf>
    <xf numFmtId="49" fontId="5" fillId="2" borderId="8" xfId="0" applyNumberFormat="1" applyFont="1" applyFill="1" applyBorder="1"/>
    <xf numFmtId="164" fontId="5" fillId="2" borderId="8" xfId="0" applyNumberFormat="1" applyFont="1" applyFill="1" applyBorder="1" applyAlignment="1" applyProtection="1">
      <alignment horizontal="right"/>
      <protection locked="0"/>
    </xf>
    <xf numFmtId="49" fontId="6" fillId="2" borderId="8" xfId="0" applyNumberFormat="1" applyFont="1" applyFill="1" applyBorder="1"/>
    <xf numFmtId="0" fontId="6" fillId="2" borderId="7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wrapText="1"/>
    </xf>
    <xf numFmtId="49" fontId="4" fillId="4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164" fontId="5" fillId="5" borderId="8" xfId="0" applyNumberFormat="1" applyFont="1" applyFill="1" applyBorder="1" applyAlignment="1" applyProtection="1">
      <alignment horizontal="right" wrapText="1"/>
      <protection locked="0"/>
    </xf>
    <xf numFmtId="164" fontId="4" fillId="0" borderId="8" xfId="0" applyNumberFormat="1" applyFont="1" applyBorder="1" applyAlignment="1" applyProtection="1">
      <alignment horizontal="right" wrapText="1"/>
      <protection locked="0"/>
    </xf>
    <xf numFmtId="164" fontId="5" fillId="2" borderId="8" xfId="0" applyNumberFormat="1" applyFont="1" applyFill="1" applyBorder="1" applyAlignment="1" applyProtection="1">
      <alignment horizontal="right" wrapText="1"/>
      <protection locked="0"/>
    </xf>
    <xf numFmtId="49" fontId="4" fillId="0" borderId="8" xfId="0" applyNumberFormat="1" applyFont="1" applyBorder="1" applyProtection="1">
      <protection locked="0"/>
    </xf>
    <xf numFmtId="49" fontId="5" fillId="5" borderId="8" xfId="0" applyNumberFormat="1" applyFont="1" applyFill="1" applyBorder="1" applyProtection="1">
      <protection locked="0"/>
    </xf>
    <xf numFmtId="49" fontId="4" fillId="0" borderId="8" xfId="0" applyNumberFormat="1" applyFont="1" applyBorder="1" applyAlignment="1" applyProtection="1">
      <alignment wrapText="1"/>
      <protection locked="0"/>
    </xf>
    <xf numFmtId="49" fontId="6" fillId="2" borderId="8" xfId="0" applyNumberFormat="1" applyFont="1" applyFill="1" applyBorder="1" applyAlignment="1">
      <alignment horizontal="centerContinuous" wrapText="1"/>
    </xf>
    <xf numFmtId="164" fontId="5" fillId="2" borderId="8" xfId="0" applyNumberFormat="1" applyFont="1" applyFill="1" applyBorder="1" applyAlignment="1" applyProtection="1">
      <alignment horizontal="centerContinuous" wrapText="1"/>
      <protection locked="0"/>
    </xf>
    <xf numFmtId="164" fontId="5" fillId="6" borderId="8" xfId="0" applyNumberFormat="1" applyFont="1" applyFill="1" applyBorder="1" applyAlignment="1">
      <alignment horizontal="center" wrapText="1"/>
    </xf>
    <xf numFmtId="164" fontId="5" fillId="6" borderId="8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 applyProtection="1">
      <alignment wrapText="1"/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NumberFormat="1" applyFont="1" applyBorder="1" applyProtection="1">
      <protection locked="0"/>
    </xf>
    <xf numFmtId="14" fontId="4" fillId="0" borderId="8" xfId="0" applyNumberFormat="1" applyFont="1" applyBorder="1" applyAlignment="1" applyProtection="1">
      <alignment wrapText="1"/>
      <protection locked="0"/>
    </xf>
    <xf numFmtId="0" fontId="4" fillId="0" borderId="8" xfId="0" applyNumberFormat="1" applyFont="1" applyBorder="1" applyAlignment="1" applyProtection="1">
      <alignment wrapText="1"/>
      <protection locked="0"/>
    </xf>
    <xf numFmtId="49" fontId="5" fillId="7" borderId="8" xfId="0" applyNumberFormat="1" applyFont="1" applyFill="1" applyBorder="1" applyAlignment="1">
      <alignment wrapText="1"/>
    </xf>
    <xf numFmtId="164" fontId="5" fillId="7" borderId="8" xfId="0" applyNumberFormat="1" applyFont="1" applyFill="1" applyBorder="1" applyAlignment="1" applyProtection="1">
      <alignment horizontal="right" wrapText="1"/>
      <protection locked="0"/>
    </xf>
    <xf numFmtId="165" fontId="4" fillId="0" borderId="8" xfId="0" applyNumberFormat="1" applyFont="1" applyBorder="1" applyAlignment="1" applyProtection="1">
      <alignment horizontal="right" wrapText="1"/>
      <protection locked="0"/>
    </xf>
    <xf numFmtId="165" fontId="5" fillId="6" borderId="8" xfId="0" applyNumberFormat="1" applyFont="1" applyFill="1" applyBorder="1" applyAlignment="1">
      <alignment horizontal="center" wrapText="1"/>
    </xf>
    <xf numFmtId="0" fontId="5" fillId="5" borderId="8" xfId="0" applyNumberFormat="1" applyFont="1" applyFill="1" applyBorder="1" applyAlignment="1" applyProtection="1">
      <alignment wrapText="1"/>
      <protection locked="0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8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0" fontId="8" fillId="8" borderId="0" xfId="1" applyFont="1" applyFill="1" applyProtection="1"/>
    <xf numFmtId="0" fontId="7" fillId="8" borderId="0" xfId="1" applyFill="1" applyProtection="1"/>
    <xf numFmtId="0" fontId="3" fillId="8" borderId="0" xfId="1" applyFont="1" applyFill="1" applyProtection="1"/>
    <xf numFmtId="0" fontId="3" fillId="8" borderId="0" xfId="2" applyFont="1" applyFill="1"/>
    <xf numFmtId="0" fontId="9" fillId="8" borderId="0" xfId="2" applyFill="1"/>
    <xf numFmtId="0" fontId="9" fillId="0" borderId="0" xfId="2"/>
    <xf numFmtId="0" fontId="10" fillId="8" borderId="0" xfId="1" applyFont="1" applyFill="1" applyProtection="1"/>
    <xf numFmtId="0" fontId="11" fillId="8" borderId="0" xfId="1" applyFont="1" applyFill="1" applyAlignment="1" applyProtection="1">
      <alignment horizontal="right"/>
      <protection locked="0"/>
    </xf>
    <xf numFmtId="0" fontId="3" fillId="8" borderId="0" xfId="1" applyFont="1" applyFill="1" applyAlignment="1" applyProtection="1">
      <alignment horizontal="center"/>
    </xf>
    <xf numFmtId="0" fontId="7" fillId="8" borderId="0" xfId="1" applyFill="1" applyAlignment="1" applyProtection="1">
      <alignment horizontal="center"/>
    </xf>
    <xf numFmtId="0" fontId="7" fillId="8" borderId="0" xfId="1" applyFont="1" applyFill="1" applyProtection="1"/>
    <xf numFmtId="0" fontId="3" fillId="8" borderId="0" xfId="1" applyFont="1" applyFill="1" applyAlignment="1" applyProtection="1">
      <alignment horizontal="center"/>
      <protection hidden="1"/>
    </xf>
    <xf numFmtId="0" fontId="3" fillId="8" borderId="0" xfId="1" applyFont="1" applyFill="1" applyAlignment="1" applyProtection="1"/>
    <xf numFmtId="0" fontId="12" fillId="8" borderId="0" xfId="2" applyFont="1" applyFill="1" applyProtection="1"/>
    <xf numFmtId="0" fontId="9" fillId="8" borderId="0" xfId="2" applyFill="1" applyProtection="1"/>
    <xf numFmtId="0" fontId="3" fillId="8" borderId="0" xfId="2" applyFont="1" applyFill="1" applyProtection="1"/>
    <xf numFmtId="0" fontId="14" fillId="8" borderId="0" xfId="1" applyFont="1" applyFill="1" applyProtection="1"/>
    <xf numFmtId="4" fontId="16" fillId="9" borderId="7" xfId="0" applyNumberFormat="1" applyFont="1" applyFill="1" applyBorder="1" applyAlignment="1" applyProtection="1">
      <alignment horizontal="right" vertical="center"/>
      <protection locked="0"/>
    </xf>
    <xf numFmtId="164" fontId="19" fillId="0" borderId="8" xfId="14" applyNumberFormat="1" applyFont="1" applyFill="1" applyBorder="1" applyAlignment="1" applyProtection="1">
      <alignment horizontal="right" wrapText="1"/>
      <protection locked="0"/>
    </xf>
    <xf numFmtId="164" fontId="16" fillId="5" borderId="8" xfId="15" applyNumberFormat="1" applyFont="1" applyFill="1" applyBorder="1" applyAlignment="1" applyProtection="1">
      <alignment horizontal="right" wrapText="1"/>
      <protection locked="0"/>
    </xf>
    <xf numFmtId="164" fontId="19" fillId="0" borderId="8" xfId="15" applyNumberFormat="1" applyFont="1" applyFill="1" applyBorder="1" applyAlignment="1" applyProtection="1">
      <alignment horizontal="right" wrapText="1"/>
      <protection locked="0"/>
    </xf>
    <xf numFmtId="0" fontId="6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6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right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2" fillId="8" borderId="14" xfId="1" applyFont="1" applyFill="1" applyBorder="1" applyAlignment="1" applyProtection="1">
      <alignment horizontal="center"/>
    </xf>
    <xf numFmtId="0" fontId="13" fillId="8" borderId="15" xfId="1" applyFont="1" applyFill="1" applyBorder="1" applyAlignment="1" applyProtection="1">
      <alignment horizontal="center"/>
    </xf>
    <xf numFmtId="3" fontId="19" fillId="0" borderId="8" xfId="16" applyNumberFormat="1" applyFont="1" applyFill="1" applyBorder="1" applyAlignment="1" applyProtection="1">
      <alignment wrapText="1"/>
      <protection locked="0"/>
    </xf>
    <xf numFmtId="3" fontId="19" fillId="0" borderId="0" xfId="5" applyNumberFormat="1" applyFont="1" applyFill="1" applyBorder="1" applyAlignment="1" applyProtection="1"/>
    <xf numFmtId="4" fontId="19" fillId="0" borderId="0" xfId="5" applyNumberFormat="1" applyFont="1" applyFill="1" applyBorder="1" applyAlignment="1" applyProtection="1"/>
    <xf numFmtId="4" fontId="19" fillId="0" borderId="8" xfId="16" applyNumberFormat="1" applyFont="1" applyFill="1" applyBorder="1" applyAlignment="1" applyProtection="1">
      <alignment horizontal="right" wrapText="1"/>
      <protection locked="0"/>
    </xf>
    <xf numFmtId="164" fontId="19" fillId="0" borderId="8" xfId="23" applyNumberFormat="1" applyFont="1" applyFill="1" applyBorder="1" applyAlignment="1" applyProtection="1">
      <alignment horizontal="right" wrapText="1"/>
      <protection locked="0"/>
    </xf>
    <xf numFmtId="3" fontId="19" fillId="0" borderId="8" xfId="23" applyNumberFormat="1" applyFont="1" applyFill="1" applyBorder="1" applyAlignment="1" applyProtection="1">
      <alignment wrapText="1"/>
      <protection locked="0"/>
    </xf>
    <xf numFmtId="0" fontId="19" fillId="0" borderId="8" xfId="23" applyNumberFormat="1" applyFont="1" applyFill="1" applyBorder="1" applyAlignment="1" applyProtection="1">
      <alignment wrapText="1"/>
      <protection locked="0"/>
    </xf>
    <xf numFmtId="2" fontId="19" fillId="0" borderId="0" xfId="5" applyNumberFormat="1" applyFont="1" applyFill="1" applyBorder="1" applyAlignment="1" applyProtection="1"/>
  </cellXfs>
  <cellStyles count="24">
    <cellStyle name="Millares 2" xfId="5"/>
    <cellStyle name="Millares 3" xfId="8"/>
    <cellStyle name="Millares 3 2" xfId="10"/>
    <cellStyle name="Millares 3 2 2" xfId="9"/>
    <cellStyle name="Millares 3 2 2 2" xfId="11"/>
    <cellStyle name="Millares 3 2 2 2 2" xfId="21"/>
    <cellStyle name="Millares 3 2 2 3" xfId="19"/>
    <cellStyle name="Millares 3 2 3" xfId="12"/>
    <cellStyle name="Millares 3 2 3 2" xfId="22"/>
    <cellStyle name="Millares 3 2 4" xfId="20"/>
    <cellStyle name="Millares 3 3" xfId="18"/>
    <cellStyle name="Normal" xfId="0" builtinId="0"/>
    <cellStyle name="Normal 10" xfId="23"/>
    <cellStyle name="Normal 2" xfId="6"/>
    <cellStyle name="Normal 2_F_2014_00_0000_CV_PMP_plantilla" xfId="2"/>
    <cellStyle name="Normal 3" xfId="1"/>
    <cellStyle name="Normal 3 2" xfId="13"/>
    <cellStyle name="Normal 4" xfId="7"/>
    <cellStyle name="Normal 4 2" xfId="17"/>
    <cellStyle name="Normal 5" xfId="3"/>
    <cellStyle name="Normal 6" xfId="4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2" val="0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3" workbookViewId="0">
      <selection activeCell="A5" sqref="A5:C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9" t="s">
        <v>0</v>
      </c>
      <c r="B1" s="60"/>
      <c r="C1" s="60"/>
      <c r="D1" s="60"/>
      <c r="E1" s="60"/>
      <c r="F1" s="61"/>
    </row>
    <row r="2" spans="1:6" s="1" customFormat="1" ht="19.5" customHeight="1">
      <c r="A2" s="62"/>
      <c r="B2" s="63"/>
      <c r="C2" s="63"/>
      <c r="D2" s="63"/>
      <c r="E2" s="63"/>
      <c r="F2" s="64"/>
    </row>
    <row r="3" spans="1:6" s="1" customFormat="1" ht="19.5" customHeight="1">
      <c r="A3" s="65"/>
      <c r="B3" s="66"/>
      <c r="C3" s="66"/>
      <c r="D3" s="66"/>
      <c r="E3" s="66"/>
      <c r="F3" s="66"/>
    </row>
    <row r="4" spans="1:6" ht="19.5" customHeight="1">
      <c r="A4" s="67" t="s">
        <v>1</v>
      </c>
      <c r="B4" s="67"/>
      <c r="C4" s="67"/>
      <c r="D4" s="67"/>
      <c r="E4" s="67"/>
      <c r="F4" s="67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9979.0400000000009</v>
      </c>
      <c r="D6" s="15">
        <v>0</v>
      </c>
      <c r="E6" s="15">
        <v>0</v>
      </c>
      <c r="F6" s="15">
        <f t="shared" ref="F6:F64" si="0">C6</f>
        <v>9979.0400000000009</v>
      </c>
    </row>
    <row r="7" spans="1:6" ht="15.75" thickBot="1">
      <c r="A7" s="12" t="s">
        <v>9</v>
      </c>
      <c r="B7" s="12" t="s">
        <v>10</v>
      </c>
      <c r="C7" s="16">
        <v>1538.06</v>
      </c>
      <c r="D7" s="16">
        <v>0</v>
      </c>
      <c r="E7" s="16">
        <v>0</v>
      </c>
      <c r="F7" s="16">
        <f t="shared" si="0"/>
        <v>1538.06</v>
      </c>
    </row>
    <row r="8" spans="1:6" ht="15.75" thickBot="1">
      <c r="A8" s="11" t="s">
        <v>11</v>
      </c>
      <c r="B8" s="11" t="s">
        <v>12</v>
      </c>
      <c r="C8" s="55">
        <v>1527.69</v>
      </c>
      <c r="D8" s="15">
        <v>0</v>
      </c>
      <c r="E8" s="15">
        <v>0</v>
      </c>
      <c r="F8" s="15">
        <f t="shared" si="0"/>
        <v>1527.69</v>
      </c>
    </row>
    <row r="9" spans="1:6" ht="15.75" thickBot="1">
      <c r="A9" s="11" t="s">
        <v>13</v>
      </c>
      <c r="B9" s="11" t="s">
        <v>14</v>
      </c>
      <c r="C9" s="55">
        <f>SUM(C10:C11)</f>
        <v>3.26</v>
      </c>
      <c r="D9" s="15">
        <v>0</v>
      </c>
      <c r="E9" s="15">
        <v>0</v>
      </c>
      <c r="F9" s="15">
        <f t="shared" si="0"/>
        <v>3.26</v>
      </c>
    </row>
    <row r="10" spans="1:6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f t="shared" si="0"/>
        <v>0</v>
      </c>
    </row>
    <row r="11" spans="1:6" ht="15.75" thickBot="1">
      <c r="A11" s="12" t="s">
        <v>17</v>
      </c>
      <c r="B11" s="12" t="s">
        <v>18</v>
      </c>
      <c r="C11" s="16">
        <v>3.26</v>
      </c>
      <c r="D11" s="16">
        <v>0</v>
      </c>
      <c r="E11" s="16">
        <v>0</v>
      </c>
      <c r="F11" s="16">
        <f t="shared" si="0"/>
        <v>3.26</v>
      </c>
    </row>
    <row r="12" spans="1:6" ht="15.75" thickBot="1">
      <c r="A12" s="11" t="s">
        <v>19</v>
      </c>
      <c r="B12" s="11" t="s">
        <v>20</v>
      </c>
      <c r="C12" s="55">
        <f>SUM(C13,C29)</f>
        <v>142.19999999999999</v>
      </c>
      <c r="D12" s="15">
        <v>0</v>
      </c>
      <c r="E12" s="15">
        <v>0</v>
      </c>
      <c r="F12" s="15">
        <f t="shared" si="0"/>
        <v>142.19999999999999</v>
      </c>
    </row>
    <row r="13" spans="1:6">
      <c r="A13" s="12" t="s">
        <v>21</v>
      </c>
      <c r="B13" s="12" t="s">
        <v>22</v>
      </c>
      <c r="C13" s="16">
        <f>SUM(C14:C20,C25:C28)</f>
        <v>45</v>
      </c>
      <c r="D13" s="16">
        <v>0</v>
      </c>
      <c r="E13" s="16">
        <v>0</v>
      </c>
      <c r="F13" s="16">
        <f t="shared" si="0"/>
        <v>45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45</v>
      </c>
      <c r="D20" s="16">
        <v>0</v>
      </c>
      <c r="E20" s="16">
        <v>0</v>
      </c>
      <c r="F20" s="16">
        <f t="shared" si="0"/>
        <v>45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45</v>
      </c>
      <c r="D22" s="16">
        <v>0</v>
      </c>
      <c r="E22" s="16">
        <v>0</v>
      </c>
      <c r="F22" s="16">
        <f t="shared" si="0"/>
        <v>45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97.2</v>
      </c>
      <c r="D29" s="16">
        <v>0</v>
      </c>
      <c r="E29" s="16">
        <v>0</v>
      </c>
      <c r="F29" s="16">
        <f t="shared" si="0"/>
        <v>97.2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97.2</v>
      </c>
      <c r="D31" s="16">
        <v>0</v>
      </c>
      <c r="E31" s="16">
        <v>0</v>
      </c>
      <c r="F31" s="16">
        <f t="shared" si="0"/>
        <v>97.2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3465.25</v>
      </c>
      <c r="D33" s="15">
        <v>0</v>
      </c>
      <c r="E33" s="15">
        <v>0</v>
      </c>
      <c r="F33" s="15">
        <f t="shared" si="0"/>
        <v>3465.25</v>
      </c>
    </row>
    <row r="34" spans="1:6">
      <c r="A34" s="12" t="s">
        <v>47</v>
      </c>
      <c r="B34" s="12" t="s">
        <v>48</v>
      </c>
      <c r="C34" s="16">
        <v>1267.8900000000001</v>
      </c>
      <c r="D34" s="16">
        <v>0</v>
      </c>
      <c r="E34" s="16">
        <v>0</v>
      </c>
      <c r="F34" s="16">
        <f t="shared" si="0"/>
        <v>1267.8900000000001</v>
      </c>
    </row>
    <row r="35" spans="1:6">
      <c r="A35" s="12" t="s">
        <v>49</v>
      </c>
      <c r="B35" s="12" t="s">
        <v>50</v>
      </c>
      <c r="C35" s="16">
        <v>35.549999999999997</v>
      </c>
      <c r="D35" s="16">
        <v>0</v>
      </c>
      <c r="E35" s="16">
        <v>0</v>
      </c>
      <c r="F35" s="16">
        <f t="shared" si="0"/>
        <v>35.549999999999997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2161.81</v>
      </c>
      <c r="D38" s="16">
        <v>0</v>
      </c>
      <c r="E38" s="16">
        <v>0</v>
      </c>
      <c r="F38" s="16">
        <f t="shared" si="0"/>
        <v>2161.81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15117.44</v>
      </c>
      <c r="D59" s="17">
        <v>0</v>
      </c>
      <c r="E59" s="17">
        <v>0</v>
      </c>
      <c r="F59" s="17">
        <f t="shared" si="0"/>
        <v>15117.44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15117.44</v>
      </c>
      <c r="D64" s="17">
        <v>0</v>
      </c>
      <c r="E64" s="17">
        <v>0</v>
      </c>
      <c r="F64" s="17">
        <f t="shared" si="0"/>
        <v>15117.44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59" t="s">
        <v>183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1:27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7">
      <c r="A5" s="68" t="s">
        <v>164</v>
      </c>
      <c r="B5" s="68" t="s">
        <v>184</v>
      </c>
      <c r="C5" s="71" t="s">
        <v>185</v>
      </c>
      <c r="D5" s="72"/>
      <c r="E5" s="72"/>
      <c r="F5" s="72"/>
      <c r="G5" s="72"/>
      <c r="H5" s="72"/>
      <c r="I5" s="73"/>
      <c r="J5" s="71" t="s">
        <v>2</v>
      </c>
      <c r="K5" s="73"/>
      <c r="L5" s="71" t="s">
        <v>186</v>
      </c>
      <c r="M5" s="72"/>
      <c r="N5" s="72"/>
      <c r="O5" s="72"/>
      <c r="P5" s="73"/>
      <c r="Q5" s="71" t="s">
        <v>187</v>
      </c>
      <c r="R5" s="72"/>
      <c r="S5" s="73"/>
      <c r="T5" s="71" t="s">
        <v>188</v>
      </c>
      <c r="U5" s="72"/>
      <c r="V5" s="72"/>
      <c r="W5" s="72"/>
      <c r="X5" s="72"/>
      <c r="Y5" s="72"/>
      <c r="Z5" s="73"/>
      <c r="AA5" s="68" t="s">
        <v>189</v>
      </c>
    </row>
    <row r="6" spans="1:27">
      <c r="A6" s="69"/>
      <c r="B6" s="69"/>
      <c r="C6" s="71" t="s">
        <v>190</v>
      </c>
      <c r="D6" s="72"/>
      <c r="E6" s="72"/>
      <c r="F6" s="72"/>
      <c r="G6" s="73"/>
      <c r="H6" s="68" t="s">
        <v>191</v>
      </c>
      <c r="I6" s="68" t="s">
        <v>192</v>
      </c>
      <c r="J6" s="71" t="s">
        <v>193</v>
      </c>
      <c r="K6" s="73"/>
      <c r="L6" s="71" t="s">
        <v>194</v>
      </c>
      <c r="M6" s="73"/>
      <c r="N6" s="68" t="s">
        <v>195</v>
      </c>
      <c r="O6" s="68" t="s">
        <v>196</v>
      </c>
      <c r="P6" s="68" t="s">
        <v>197</v>
      </c>
      <c r="Q6" s="68" t="s">
        <v>198</v>
      </c>
      <c r="R6" s="68" t="s">
        <v>199</v>
      </c>
      <c r="S6" s="68" t="s">
        <v>200</v>
      </c>
      <c r="T6" s="71" t="s">
        <v>190</v>
      </c>
      <c r="U6" s="72"/>
      <c r="V6" s="72"/>
      <c r="W6" s="72"/>
      <c r="X6" s="73"/>
      <c r="Y6" s="68" t="s">
        <v>201</v>
      </c>
      <c r="Z6" s="68" t="s">
        <v>202</v>
      </c>
      <c r="AA6" s="69"/>
    </row>
    <row r="7" spans="1:27" ht="60" customHeight="1">
      <c r="A7" s="70"/>
      <c r="B7" s="70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0"/>
      <c r="I7" s="70"/>
      <c r="J7" s="10" t="s">
        <v>208</v>
      </c>
      <c r="K7" s="10" t="s">
        <v>209</v>
      </c>
      <c r="L7" s="10" t="s">
        <v>210</v>
      </c>
      <c r="M7" s="10" t="s">
        <v>211</v>
      </c>
      <c r="N7" s="70"/>
      <c r="O7" s="70"/>
      <c r="P7" s="70"/>
      <c r="Q7" s="70"/>
      <c r="R7" s="70"/>
      <c r="S7" s="70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0"/>
      <c r="Z7" s="70"/>
      <c r="AA7" s="70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9" t="s">
        <v>217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20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20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>
      <c r="A5" s="68" t="s">
        <v>218</v>
      </c>
      <c r="B5" s="68" t="s">
        <v>219</v>
      </c>
      <c r="C5" s="68" t="s">
        <v>220</v>
      </c>
      <c r="D5" s="71" t="s">
        <v>221</v>
      </c>
      <c r="E5" s="72"/>
      <c r="F5" s="72"/>
      <c r="G5" s="72"/>
      <c r="H5" s="73"/>
      <c r="I5" s="68" t="s">
        <v>222</v>
      </c>
      <c r="J5" s="71" t="s">
        <v>223</v>
      </c>
      <c r="K5" s="72"/>
      <c r="L5" s="72"/>
      <c r="M5" s="72"/>
      <c r="N5" s="72"/>
      <c r="O5" s="72"/>
      <c r="P5" s="72"/>
      <c r="Q5" s="72"/>
      <c r="R5" s="72"/>
      <c r="S5" s="72"/>
      <c r="T5" s="73"/>
    </row>
    <row r="6" spans="1:20" ht="22.5">
      <c r="A6" s="70"/>
      <c r="B6" s="70"/>
      <c r="C6" s="70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0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9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7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7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7">
      <c r="A5" s="71" t="s">
        <v>240</v>
      </c>
      <c r="B5" s="73"/>
      <c r="C5" s="68" t="s">
        <v>241</v>
      </c>
      <c r="D5" s="71" t="s">
        <v>242</v>
      </c>
      <c r="E5" s="72"/>
      <c r="F5" s="72"/>
      <c r="G5" s="73"/>
      <c r="H5" s="71" t="s">
        <v>243</v>
      </c>
      <c r="I5" s="72"/>
      <c r="J5" s="73"/>
      <c r="K5" s="68" t="s">
        <v>244</v>
      </c>
      <c r="L5" s="68" t="s">
        <v>245</v>
      </c>
      <c r="M5" s="68" t="s">
        <v>246</v>
      </c>
      <c r="N5" s="68" t="s">
        <v>247</v>
      </c>
      <c r="O5" s="68" t="s">
        <v>248</v>
      </c>
    </row>
    <row r="6" spans="1:17">
      <c r="A6" s="68" t="s">
        <v>249</v>
      </c>
      <c r="B6" s="68" t="s">
        <v>250</v>
      </c>
      <c r="C6" s="69"/>
      <c r="D6" s="68" t="s">
        <v>251</v>
      </c>
      <c r="E6" s="71" t="s">
        <v>252</v>
      </c>
      <c r="F6" s="73"/>
      <c r="G6" s="68" t="s">
        <v>253</v>
      </c>
      <c r="H6" s="68" t="s">
        <v>254</v>
      </c>
      <c r="I6" s="68" t="s">
        <v>255</v>
      </c>
      <c r="J6" s="68" t="s">
        <v>256</v>
      </c>
      <c r="K6" s="69"/>
      <c r="L6" s="69"/>
      <c r="M6" s="69"/>
      <c r="N6" s="69"/>
      <c r="O6" s="69"/>
    </row>
    <row r="7" spans="1:17" ht="45">
      <c r="A7" s="70"/>
      <c r="B7" s="70"/>
      <c r="C7" s="70"/>
      <c r="D7" s="70"/>
      <c r="E7" s="10" t="s">
        <v>257</v>
      </c>
      <c r="F7" s="10" t="s">
        <v>258</v>
      </c>
      <c r="G7" s="70"/>
      <c r="H7" s="70"/>
      <c r="I7" s="70"/>
      <c r="J7" s="70"/>
      <c r="K7" s="70"/>
      <c r="L7" s="70"/>
      <c r="M7" s="70"/>
      <c r="N7" s="70"/>
      <c r="O7" s="70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E10" sqref="E10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9" t="s">
        <v>261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4"/>
    </row>
    <row r="3" spans="1:10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</row>
    <row r="4" spans="1:10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</row>
    <row r="5" spans="1:10">
      <c r="A5" s="68" t="s">
        <v>262</v>
      </c>
      <c r="B5" s="71" t="s">
        <v>263</v>
      </c>
      <c r="C5" s="72"/>
      <c r="D5" s="72"/>
      <c r="E5" s="72"/>
      <c r="F5" s="72"/>
      <c r="G5" s="72"/>
      <c r="H5" s="72"/>
      <c r="I5" s="72"/>
      <c r="J5" s="73"/>
    </row>
    <row r="6" spans="1:10">
      <c r="A6" s="70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2211.35</v>
      </c>
      <c r="C7" s="16">
        <v>1161.29</v>
      </c>
      <c r="D7" s="16">
        <v>2.71</v>
      </c>
      <c r="E7" s="16">
        <v>45</v>
      </c>
      <c r="F7" s="16">
        <v>1318.92</v>
      </c>
      <c r="G7" s="16">
        <v>0</v>
      </c>
      <c r="H7" s="16">
        <v>0</v>
      </c>
      <c r="I7" s="16">
        <v>0</v>
      </c>
      <c r="J7" s="16">
        <f>SUM(B7:I7)</f>
        <v>4739.2700000000004</v>
      </c>
    </row>
    <row r="8" spans="1:10">
      <c r="A8" s="20" t="s">
        <v>550</v>
      </c>
      <c r="B8" s="16">
        <v>434.81</v>
      </c>
      <c r="C8" s="16">
        <v>157.16999999999999</v>
      </c>
      <c r="D8" s="16">
        <v>0.22</v>
      </c>
      <c r="E8" s="16">
        <v>54.05</v>
      </c>
      <c r="F8" s="16">
        <v>7.0000000000000007E-2</v>
      </c>
      <c r="G8" s="16">
        <v>0</v>
      </c>
      <c r="H8" s="16">
        <v>0</v>
      </c>
      <c r="I8" s="16">
        <v>0</v>
      </c>
      <c r="J8" s="16">
        <f>SUM(B8:I8)</f>
        <v>646.32000000000005</v>
      </c>
    </row>
    <row r="9" spans="1:10">
      <c r="A9" s="20" t="s">
        <v>551</v>
      </c>
      <c r="B9" s="16">
        <v>7332.88</v>
      </c>
      <c r="C9" s="16">
        <v>209.23</v>
      </c>
      <c r="D9" s="16">
        <v>0.33</v>
      </c>
      <c r="E9" s="16">
        <v>43.15</v>
      </c>
      <c r="F9" s="16">
        <v>21.43</v>
      </c>
      <c r="G9" s="16">
        <v>0</v>
      </c>
      <c r="H9" s="16">
        <v>0</v>
      </c>
      <c r="I9" s="16">
        <v>0</v>
      </c>
      <c r="J9" s="16">
        <f>SUM(B9:I9)</f>
        <v>7607.0199999999995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2124.83</v>
      </c>
      <c r="G10" s="16">
        <v>0</v>
      </c>
      <c r="H10" s="16">
        <v>0</v>
      </c>
      <c r="I10" s="16">
        <v>0</v>
      </c>
      <c r="J10" s="16">
        <f>SUM(B10:I10)</f>
        <v>2124.83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9" t="s">
        <v>272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>
      <c r="A5" s="68" t="s">
        <v>273</v>
      </c>
      <c r="B5" s="68" t="s">
        <v>274</v>
      </c>
      <c r="C5" s="71" t="s">
        <v>275</v>
      </c>
      <c r="D5" s="72"/>
      <c r="E5" s="72"/>
      <c r="F5" s="72"/>
      <c r="G5" s="72"/>
      <c r="H5" s="72"/>
      <c r="I5" s="73"/>
      <c r="J5" s="71" t="s">
        <v>276</v>
      </c>
      <c r="K5" s="72"/>
      <c r="L5" s="73"/>
    </row>
    <row r="6" spans="1:12">
      <c r="A6" s="69"/>
      <c r="B6" s="69"/>
      <c r="C6" s="68" t="s">
        <v>277</v>
      </c>
      <c r="D6" s="71" t="s">
        <v>278</v>
      </c>
      <c r="E6" s="72"/>
      <c r="F6" s="72"/>
      <c r="G6" s="72"/>
      <c r="H6" s="73"/>
      <c r="I6" s="68" t="s">
        <v>279</v>
      </c>
      <c r="J6" s="68" t="s">
        <v>280</v>
      </c>
      <c r="K6" s="68" t="s">
        <v>281</v>
      </c>
      <c r="L6" s="68" t="s">
        <v>282</v>
      </c>
    </row>
    <row r="7" spans="1:12">
      <c r="A7" s="70"/>
      <c r="B7" s="70"/>
      <c r="C7" s="70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0"/>
      <c r="J7" s="70"/>
      <c r="K7" s="70"/>
      <c r="L7" s="70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D37" sqref="D37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9" t="s">
        <v>288</v>
      </c>
      <c r="B1" s="60"/>
      <c r="C1" s="60"/>
      <c r="D1" s="60"/>
      <c r="E1" s="60"/>
      <c r="F1" s="60"/>
      <c r="G1" s="60"/>
      <c r="H1" s="61"/>
    </row>
    <row r="2" spans="1:8" s="1" customFormat="1" ht="19.5" customHeight="1">
      <c r="A2" s="62"/>
      <c r="B2" s="63"/>
      <c r="C2" s="63"/>
      <c r="D2" s="63"/>
      <c r="E2" s="63"/>
      <c r="F2" s="63"/>
      <c r="G2" s="63"/>
      <c r="H2" s="64"/>
    </row>
    <row r="3" spans="1:8" s="1" customFormat="1" ht="19.5" customHeight="1">
      <c r="A3" s="65"/>
      <c r="B3" s="66"/>
      <c r="C3" s="66"/>
      <c r="D3" s="66"/>
      <c r="E3" s="66"/>
      <c r="F3" s="66"/>
      <c r="G3" s="66"/>
      <c r="H3" s="66"/>
    </row>
    <row r="4" spans="1:8" ht="19.5" customHeight="1">
      <c r="A4" s="67" t="s">
        <v>1</v>
      </c>
      <c r="B4" s="67"/>
      <c r="C4" s="67"/>
      <c r="D4" s="67"/>
      <c r="E4" s="67"/>
      <c r="F4" s="67"/>
      <c r="G4" s="67"/>
      <c r="H4" s="67"/>
    </row>
    <row r="5" spans="1:8">
      <c r="A5" s="68" t="s">
        <v>2</v>
      </c>
      <c r="B5" s="68" t="s">
        <v>289</v>
      </c>
      <c r="C5" s="68" t="s">
        <v>290</v>
      </c>
      <c r="D5" s="68" t="s">
        <v>291</v>
      </c>
      <c r="E5" s="68" t="s">
        <v>292</v>
      </c>
      <c r="F5" s="71" t="s">
        <v>293</v>
      </c>
      <c r="G5" s="72"/>
      <c r="H5" s="73"/>
    </row>
    <row r="6" spans="1:8" ht="45">
      <c r="A6" s="70"/>
      <c r="B6" s="70"/>
      <c r="C6" s="70"/>
      <c r="D6" s="70"/>
      <c r="E6" s="70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338.02</v>
      </c>
      <c r="C33" s="3">
        <v>338.02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338.02</v>
      </c>
      <c r="C34" s="8">
        <f>C33</f>
        <v>338.02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9" t="s">
        <v>315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>
      <c r="A5" s="68" t="s">
        <v>218</v>
      </c>
      <c r="B5" s="68" t="s">
        <v>316</v>
      </c>
      <c r="C5" s="68" t="s">
        <v>317</v>
      </c>
      <c r="D5" s="68" t="s">
        <v>318</v>
      </c>
      <c r="E5" s="68" t="s">
        <v>319</v>
      </c>
      <c r="F5" s="68" t="s">
        <v>320</v>
      </c>
      <c r="G5" s="68" t="s">
        <v>280</v>
      </c>
      <c r="H5" s="71" t="s">
        <v>321</v>
      </c>
      <c r="I5" s="73"/>
      <c r="J5" s="71" t="s">
        <v>322</v>
      </c>
      <c r="K5" s="73"/>
      <c r="L5" s="71" t="s">
        <v>323</v>
      </c>
      <c r="M5" s="73"/>
    </row>
    <row r="6" spans="1:13">
      <c r="A6" s="70"/>
      <c r="B6" s="70"/>
      <c r="C6" s="70"/>
      <c r="D6" s="70"/>
      <c r="E6" s="70"/>
      <c r="F6" s="70"/>
      <c r="G6" s="70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326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9" t="s">
        <v>334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1"/>
    </row>
    <row r="2" spans="1:32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4"/>
    </row>
    <row r="3" spans="1:32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spans="1:32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>
      <c r="A5" s="68" t="s">
        <v>335</v>
      </c>
      <c r="B5" s="68" t="s">
        <v>336</v>
      </c>
      <c r="C5" s="71" t="s">
        <v>337</v>
      </c>
      <c r="D5" s="73"/>
      <c r="E5" s="71" t="s">
        <v>338</v>
      </c>
      <c r="F5" s="73"/>
      <c r="G5" s="71" t="s">
        <v>339</v>
      </c>
      <c r="H5" s="73"/>
      <c r="I5" s="71" t="s">
        <v>340</v>
      </c>
      <c r="J5" s="72"/>
      <c r="K5" s="72"/>
      <c r="L5" s="72"/>
      <c r="M5" s="72"/>
      <c r="N5" s="72"/>
      <c r="O5" s="72"/>
      <c r="P5" s="73"/>
      <c r="Q5" s="71" t="s">
        <v>341</v>
      </c>
      <c r="R5" s="73"/>
      <c r="S5" s="71" t="s">
        <v>342</v>
      </c>
      <c r="T5" s="72"/>
      <c r="U5" s="72"/>
      <c r="V5" s="72"/>
      <c r="W5" s="72"/>
      <c r="X5" s="72"/>
      <c r="Y5" s="73"/>
      <c r="Z5" s="71" t="s">
        <v>343</v>
      </c>
      <c r="AA5" s="72"/>
      <c r="AB5" s="72"/>
      <c r="AC5" s="72"/>
      <c r="AD5" s="72"/>
      <c r="AE5" s="72"/>
      <c r="AF5" s="73"/>
    </row>
    <row r="6" spans="1:32">
      <c r="A6" s="69"/>
      <c r="B6" s="69"/>
      <c r="C6" s="68" t="s">
        <v>344</v>
      </c>
      <c r="D6" s="68" t="s">
        <v>345</v>
      </c>
      <c r="E6" s="68" t="s">
        <v>346</v>
      </c>
      <c r="F6" s="68" t="s">
        <v>345</v>
      </c>
      <c r="G6" s="68" t="s">
        <v>347</v>
      </c>
      <c r="H6" s="68" t="s">
        <v>348</v>
      </c>
      <c r="I6" s="68" t="s">
        <v>349</v>
      </c>
      <c r="J6" s="71" t="s">
        <v>350</v>
      </c>
      <c r="K6" s="72"/>
      <c r="L6" s="72"/>
      <c r="M6" s="72"/>
      <c r="N6" s="72"/>
      <c r="O6" s="72"/>
      <c r="P6" s="73"/>
      <c r="Q6" s="68" t="s">
        <v>347</v>
      </c>
      <c r="R6" s="68" t="s">
        <v>348</v>
      </c>
      <c r="S6" s="68" t="s">
        <v>233</v>
      </c>
      <c r="T6" s="68" t="s">
        <v>232</v>
      </c>
      <c r="U6" s="68" t="s">
        <v>231</v>
      </c>
      <c r="V6" s="68" t="s">
        <v>230</v>
      </c>
      <c r="W6" s="68" t="s">
        <v>229</v>
      </c>
      <c r="X6" s="68" t="s">
        <v>225</v>
      </c>
      <c r="Y6" s="68" t="s">
        <v>351</v>
      </c>
      <c r="Z6" s="68" t="s">
        <v>233</v>
      </c>
      <c r="AA6" s="68" t="s">
        <v>232</v>
      </c>
      <c r="AB6" s="68" t="s">
        <v>231</v>
      </c>
      <c r="AC6" s="68" t="s">
        <v>230</v>
      </c>
      <c r="AD6" s="68" t="s">
        <v>229</v>
      </c>
      <c r="AE6" s="68" t="s">
        <v>225</v>
      </c>
      <c r="AF6" s="68" t="s">
        <v>351</v>
      </c>
    </row>
    <row r="7" spans="1:32">
      <c r="A7" s="70"/>
      <c r="B7" s="70"/>
      <c r="C7" s="70"/>
      <c r="D7" s="70"/>
      <c r="E7" s="70"/>
      <c r="F7" s="70"/>
      <c r="G7" s="70"/>
      <c r="H7" s="70"/>
      <c r="I7" s="70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9" t="s">
        <v>353</v>
      </c>
      <c r="B1" s="60"/>
      <c r="C1" s="60"/>
      <c r="D1" s="61"/>
    </row>
    <row r="2" spans="1:4" s="1" customFormat="1" ht="19.5" customHeight="1">
      <c r="A2" s="62"/>
      <c r="B2" s="63"/>
      <c r="C2" s="63"/>
      <c r="D2" s="64"/>
    </row>
    <row r="3" spans="1:4" s="1" customFormat="1" ht="19.5" customHeight="1">
      <c r="A3" s="65"/>
      <c r="B3" s="66"/>
      <c r="C3" s="66"/>
      <c r="D3" s="66"/>
    </row>
    <row r="4" spans="1:4" ht="19.5" customHeight="1">
      <c r="A4" s="67" t="s">
        <v>1</v>
      </c>
      <c r="B4" s="67"/>
      <c r="C4" s="67"/>
      <c r="D4" s="67"/>
    </row>
    <row r="5" spans="1:4">
      <c r="A5" s="68" t="s">
        <v>2</v>
      </c>
      <c r="B5" s="71" t="s">
        <v>165</v>
      </c>
      <c r="C5" s="73"/>
      <c r="D5" s="68" t="s">
        <v>354</v>
      </c>
    </row>
    <row r="6" spans="1:4">
      <c r="A6" s="70"/>
      <c r="B6" s="10" t="s">
        <v>355</v>
      </c>
      <c r="C6" s="10" t="s">
        <v>356</v>
      </c>
      <c r="D6" s="70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D17" sqref="D17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9" t="s">
        <v>71</v>
      </c>
      <c r="B1" s="60"/>
      <c r="C1" s="60"/>
      <c r="D1" s="60"/>
      <c r="E1" s="60"/>
      <c r="F1" s="60"/>
      <c r="G1" s="60"/>
      <c r="H1" s="61"/>
    </row>
    <row r="2" spans="1:8" s="1" customFormat="1" ht="19.5" customHeight="1">
      <c r="A2" s="62"/>
      <c r="B2" s="63"/>
      <c r="C2" s="63"/>
      <c r="D2" s="63"/>
      <c r="E2" s="63"/>
      <c r="F2" s="63"/>
      <c r="G2" s="63"/>
      <c r="H2" s="64"/>
    </row>
    <row r="3" spans="1:8" s="1" customFormat="1" ht="19.5" customHeight="1">
      <c r="A3" s="65"/>
      <c r="B3" s="66"/>
      <c r="C3" s="66"/>
      <c r="D3" s="66"/>
      <c r="E3" s="66"/>
      <c r="F3" s="66"/>
      <c r="G3" s="66"/>
      <c r="H3" s="66"/>
    </row>
    <row r="4" spans="1:8" ht="19.5" customHeight="1">
      <c r="A4" s="67" t="s">
        <v>1</v>
      </c>
      <c r="B4" s="67"/>
      <c r="C4" s="67"/>
      <c r="D4" s="67"/>
      <c r="E4" s="67"/>
      <c r="F4" s="67"/>
      <c r="G4" s="67"/>
      <c r="H4" s="67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93.9</v>
      </c>
      <c r="E6" s="15">
        <f t="shared" ref="E6:E64" si="0">SUM(C6,D6)</f>
        <v>71206.349999999991</v>
      </c>
      <c r="F6" s="15">
        <v>0</v>
      </c>
      <c r="G6" s="15">
        <v>69899.509999999995</v>
      </c>
      <c r="H6" s="15">
        <v>69899.509999999995</v>
      </c>
    </row>
    <row r="7" spans="1:8">
      <c r="A7" s="12" t="s">
        <v>9</v>
      </c>
      <c r="B7" s="12" t="s">
        <v>10</v>
      </c>
      <c r="C7" s="16">
        <v>10070.200000000001</v>
      </c>
      <c r="D7" s="16">
        <v>19.940000000000001</v>
      </c>
      <c r="E7" s="16">
        <f t="shared" si="0"/>
        <v>10090.140000000001</v>
      </c>
      <c r="F7" s="16">
        <v>0</v>
      </c>
      <c r="G7" s="16">
        <v>1090.1400000000001</v>
      </c>
      <c r="H7" s="16">
        <v>1090.1400000000001</v>
      </c>
    </row>
    <row r="8" spans="1:8">
      <c r="A8" s="11" t="s">
        <v>11</v>
      </c>
      <c r="B8" s="11" t="s">
        <v>12</v>
      </c>
      <c r="C8" s="15">
        <v>18991.810000000001</v>
      </c>
      <c r="D8" s="15">
        <v>205.71</v>
      </c>
      <c r="E8" s="15">
        <f t="shared" si="0"/>
        <v>19197.52</v>
      </c>
      <c r="F8" s="15">
        <v>0</v>
      </c>
      <c r="G8" s="15">
        <v>12514.72</v>
      </c>
      <c r="H8" s="15">
        <v>12242.33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0.72</v>
      </c>
      <c r="E9" s="15">
        <f t="shared" si="0"/>
        <v>419.66000000000008</v>
      </c>
      <c r="F9" s="15">
        <f t="shared" si="1"/>
        <v>0</v>
      </c>
      <c r="G9" s="15">
        <f t="shared" si="1"/>
        <v>3.26</v>
      </c>
      <c r="H9" s="15">
        <f t="shared" si="1"/>
        <v>3.26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0.72</v>
      </c>
      <c r="E11" s="16">
        <f t="shared" si="0"/>
        <v>34.06</v>
      </c>
      <c r="F11" s="16">
        <v>0</v>
      </c>
      <c r="G11" s="16">
        <v>3.26</v>
      </c>
      <c r="H11" s="16">
        <v>3.26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113.55</v>
      </c>
      <c r="E12" s="15">
        <f t="shared" si="0"/>
        <v>1048.67</v>
      </c>
      <c r="F12" s="15">
        <f t="shared" si="2"/>
        <v>0</v>
      </c>
      <c r="G12" s="15">
        <f t="shared" si="2"/>
        <v>187.27</v>
      </c>
      <c r="H12" s="15">
        <f t="shared" si="2"/>
        <v>187.27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45</v>
      </c>
      <c r="H13" s="16">
        <f t="shared" si="3"/>
        <v>45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45</v>
      </c>
      <c r="H20" s="16">
        <f t="shared" si="4"/>
        <v>45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45</v>
      </c>
      <c r="H22" s="16">
        <v>45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113.55</v>
      </c>
      <c r="E29" s="16">
        <f t="shared" si="0"/>
        <v>786.67</v>
      </c>
      <c r="F29" s="16">
        <f t="shared" si="5"/>
        <v>0</v>
      </c>
      <c r="G29" s="16">
        <f t="shared" si="5"/>
        <v>142.27000000000001</v>
      </c>
      <c r="H29" s="16">
        <f t="shared" si="5"/>
        <v>142.27000000000001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113.55</v>
      </c>
      <c r="E31" s="16">
        <f t="shared" si="0"/>
        <v>786.67</v>
      </c>
      <c r="F31" s="16">
        <v>0</v>
      </c>
      <c r="G31" s="16">
        <v>142.27000000000001</v>
      </c>
      <c r="H31" s="16">
        <v>142.27000000000001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4963</v>
      </c>
      <c r="E33" s="15">
        <f t="shared" si="0"/>
        <v>23622.47</v>
      </c>
      <c r="F33" s="15">
        <f t="shared" si="6"/>
        <v>0</v>
      </c>
      <c r="G33" s="15">
        <f t="shared" si="6"/>
        <v>13911.79</v>
      </c>
      <c r="H33" s="15">
        <f t="shared" si="6"/>
        <v>12850.01</v>
      </c>
    </row>
    <row r="34" spans="1:8">
      <c r="A34" s="12" t="s">
        <v>47</v>
      </c>
      <c r="B34" s="12" t="s">
        <v>48</v>
      </c>
      <c r="C34" s="16">
        <v>3083</v>
      </c>
      <c r="D34" s="16">
        <v>0</v>
      </c>
      <c r="E34" s="16">
        <f t="shared" si="0"/>
        <v>3083</v>
      </c>
      <c r="F34" s="16">
        <v>0</v>
      </c>
      <c r="G34" s="16">
        <v>2757.29</v>
      </c>
      <c r="H34" s="16">
        <v>2059.61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35.549999999999997</v>
      </c>
      <c r="H35" s="16">
        <v>35.549999999999997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4963</v>
      </c>
      <c r="E38" s="16">
        <f t="shared" si="0"/>
        <v>20357.47</v>
      </c>
      <c r="F38" s="16">
        <v>0</v>
      </c>
      <c r="G38" s="16">
        <v>11118.95</v>
      </c>
      <c r="H38" s="16">
        <v>10754.85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2.64</v>
      </c>
      <c r="E39" s="15">
        <f t="shared" si="0"/>
        <v>2.64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2.64</v>
      </c>
      <c r="E56" s="16">
        <f t="shared" si="0"/>
        <v>2.64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f t="shared" si="0"/>
        <v>2.64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5379.52</v>
      </c>
      <c r="E59" s="17">
        <f t="shared" si="0"/>
        <v>115497.31</v>
      </c>
      <c r="F59" s="17">
        <f t="shared" si="11"/>
        <v>0</v>
      </c>
      <c r="G59" s="17">
        <f t="shared" si="11"/>
        <v>96516.549999999988</v>
      </c>
      <c r="H59" s="17">
        <f t="shared" si="11"/>
        <v>95182.38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5379.52</v>
      </c>
      <c r="E64" s="17">
        <f t="shared" si="0"/>
        <v>117659.52</v>
      </c>
      <c r="F64" s="17">
        <f t="shared" si="13"/>
        <v>0</v>
      </c>
      <c r="G64" s="17">
        <f t="shared" si="13"/>
        <v>96516.549999999988</v>
      </c>
      <c r="H64" s="17">
        <f t="shared" si="13"/>
        <v>95182.38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9" t="s">
        <v>360</v>
      </c>
      <c r="B1" s="60"/>
      <c r="C1" s="60"/>
      <c r="D1" s="60"/>
      <c r="E1" s="60"/>
      <c r="F1" s="61"/>
    </row>
    <row r="2" spans="1:6" s="1" customFormat="1" ht="19.5" customHeight="1">
      <c r="A2" s="62"/>
      <c r="B2" s="63"/>
      <c r="C2" s="63"/>
      <c r="D2" s="63"/>
      <c r="E2" s="63"/>
      <c r="F2" s="64"/>
    </row>
    <row r="3" spans="1:6" s="1" customFormat="1" ht="19.5" customHeight="1">
      <c r="A3" s="65"/>
      <c r="B3" s="66"/>
      <c r="C3" s="66"/>
      <c r="D3" s="66"/>
      <c r="E3" s="66"/>
      <c r="F3" s="66"/>
    </row>
    <row r="4" spans="1:6" ht="19.5" customHeight="1">
      <c r="A4" s="67" t="s">
        <v>1</v>
      </c>
      <c r="B4" s="67"/>
      <c r="C4" s="67"/>
      <c r="D4" s="67"/>
      <c r="E4" s="67"/>
      <c r="F4" s="67"/>
    </row>
    <row r="5" spans="1:6">
      <c r="A5" s="71" t="s">
        <v>361</v>
      </c>
      <c r="B5" s="73"/>
      <c r="C5" s="71" t="s">
        <v>362</v>
      </c>
      <c r="D5" s="72"/>
      <c r="E5" s="72"/>
      <c r="F5" s="73"/>
    </row>
    <row r="6" spans="1:6">
      <c r="A6" s="68" t="s">
        <v>354</v>
      </c>
      <c r="B6" s="68" t="s">
        <v>281</v>
      </c>
      <c r="C6" s="71" t="s">
        <v>324</v>
      </c>
      <c r="D6" s="73"/>
      <c r="E6" s="71" t="s">
        <v>325</v>
      </c>
      <c r="F6" s="73"/>
    </row>
    <row r="7" spans="1:6" ht="22.5">
      <c r="A7" s="70"/>
      <c r="B7" s="70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59" t="s">
        <v>363</v>
      </c>
      <c r="B1" s="60"/>
      <c r="C1" s="60"/>
      <c r="D1" s="60"/>
      <c r="E1" s="60"/>
      <c r="F1" s="60"/>
      <c r="G1" s="60"/>
      <c r="H1" s="60"/>
      <c r="I1" s="61"/>
    </row>
    <row r="2" spans="1:9" s="1" customFormat="1" ht="19.5" customHeight="1">
      <c r="A2" s="62"/>
      <c r="B2" s="63"/>
      <c r="C2" s="63"/>
      <c r="D2" s="63"/>
      <c r="E2" s="63"/>
      <c r="F2" s="63"/>
      <c r="G2" s="63"/>
      <c r="H2" s="63"/>
      <c r="I2" s="64"/>
    </row>
    <row r="3" spans="1:9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</row>
    <row r="4" spans="1:9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</row>
    <row r="5" spans="1:9">
      <c r="A5" s="68" t="s">
        <v>218</v>
      </c>
      <c r="B5" s="68" t="s">
        <v>316</v>
      </c>
      <c r="C5" s="68" t="s">
        <v>364</v>
      </c>
      <c r="D5" s="68" t="s">
        <v>365</v>
      </c>
      <c r="E5" s="68" t="s">
        <v>280</v>
      </c>
      <c r="F5" s="71" t="s">
        <v>366</v>
      </c>
      <c r="G5" s="73"/>
      <c r="H5" s="71" t="s">
        <v>323</v>
      </c>
      <c r="I5" s="73"/>
    </row>
    <row r="6" spans="1:9">
      <c r="A6" s="70"/>
      <c r="B6" s="70"/>
      <c r="C6" s="70"/>
      <c r="D6" s="70"/>
      <c r="E6" s="70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D7" sqref="D7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367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45</v>
      </c>
      <c r="E6" s="16" t="s">
        <v>23</v>
      </c>
      <c r="F6" s="16" t="s">
        <v>23</v>
      </c>
      <c r="G6" s="16">
        <f>SUM(D6)</f>
        <v>45</v>
      </c>
    </row>
    <row r="7" spans="1:7">
      <c r="A7" s="20" t="s">
        <v>555</v>
      </c>
      <c r="B7" s="20" t="s">
        <v>556</v>
      </c>
      <c r="C7" s="16" t="s">
        <v>23</v>
      </c>
      <c r="D7" s="16">
        <v>0</v>
      </c>
      <c r="E7" s="16" t="s">
        <v>23</v>
      </c>
      <c r="F7" s="16" t="s">
        <v>23</v>
      </c>
      <c r="G7" s="16">
        <f>SUM(D7)</f>
        <v>0</v>
      </c>
    </row>
    <row r="8" spans="1:7">
      <c r="A8" s="20" t="s">
        <v>557</v>
      </c>
      <c r="B8" s="20" t="s">
        <v>558</v>
      </c>
      <c r="C8" s="16" t="s">
        <v>23</v>
      </c>
      <c r="D8" s="16">
        <v>0</v>
      </c>
      <c r="E8" s="16" t="s">
        <v>23</v>
      </c>
      <c r="F8" s="16" t="s">
        <v>23</v>
      </c>
      <c r="G8" s="16">
        <f>SUM(D8)</f>
        <v>0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374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375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376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378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9" t="s">
        <v>379</v>
      </c>
      <c r="B1" s="60"/>
      <c r="C1" s="60"/>
      <c r="D1" s="60"/>
      <c r="E1" s="60"/>
      <c r="F1" s="60"/>
      <c r="G1" s="61"/>
    </row>
    <row r="2" spans="1:7" s="1" customFormat="1" ht="19.5" customHeight="1">
      <c r="A2" s="62"/>
      <c r="B2" s="63"/>
      <c r="C2" s="63"/>
      <c r="D2" s="63"/>
      <c r="E2" s="63"/>
      <c r="F2" s="63"/>
      <c r="G2" s="64"/>
    </row>
    <row r="3" spans="1:7" s="1" customFormat="1" ht="19.5" customHeight="1">
      <c r="A3" s="65"/>
      <c r="B3" s="66"/>
      <c r="C3" s="66"/>
      <c r="D3" s="66"/>
      <c r="E3" s="66"/>
      <c r="F3" s="66"/>
      <c r="G3" s="66"/>
    </row>
    <row r="4" spans="1:7" ht="19.5" customHeight="1">
      <c r="A4" s="67" t="s">
        <v>1</v>
      </c>
      <c r="B4" s="67"/>
      <c r="C4" s="67"/>
      <c r="D4" s="67"/>
      <c r="E4" s="67"/>
      <c r="F4" s="67"/>
      <c r="G4" s="67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59" t="s">
        <v>380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20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20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>
      <c r="A5" s="68" t="s">
        <v>23</v>
      </c>
      <c r="B5" s="71" t="s">
        <v>381</v>
      </c>
      <c r="C5" s="72"/>
      <c r="D5" s="72"/>
      <c r="E5" s="72"/>
      <c r="F5" s="72"/>
      <c r="G5" s="72"/>
      <c r="H5" s="72"/>
      <c r="I5" s="72"/>
      <c r="J5" s="73"/>
      <c r="K5" s="71" t="s">
        <v>382</v>
      </c>
      <c r="L5" s="72"/>
      <c r="M5" s="72"/>
      <c r="N5" s="72"/>
      <c r="O5" s="72"/>
      <c r="P5" s="72"/>
      <c r="Q5" s="72"/>
      <c r="R5" s="72"/>
      <c r="S5" s="72"/>
      <c r="T5" s="73"/>
    </row>
    <row r="6" spans="1:20">
      <c r="A6" s="69"/>
      <c r="B6" s="71" t="s">
        <v>383</v>
      </c>
      <c r="C6" s="72"/>
      <c r="D6" s="72"/>
      <c r="E6" s="72"/>
      <c r="F6" s="72"/>
      <c r="G6" s="72"/>
      <c r="H6" s="73"/>
      <c r="I6" s="71" t="s">
        <v>384</v>
      </c>
      <c r="J6" s="73"/>
      <c r="K6" s="71" t="s">
        <v>385</v>
      </c>
      <c r="L6" s="72"/>
      <c r="M6" s="72"/>
      <c r="N6" s="72"/>
      <c r="O6" s="72"/>
      <c r="P6" s="72"/>
      <c r="Q6" s="72"/>
      <c r="R6" s="73"/>
      <c r="S6" s="71" t="s">
        <v>384</v>
      </c>
      <c r="T6" s="73"/>
    </row>
    <row r="7" spans="1:20" ht="33.75">
      <c r="A7" s="70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9" sqref="B19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9" t="s">
        <v>410</v>
      </c>
      <c r="B1" s="61"/>
    </row>
    <row r="2" spans="1:2" s="1" customFormat="1" ht="19.5" customHeight="1">
      <c r="A2" s="62"/>
      <c r="B2" s="64"/>
    </row>
    <row r="3" spans="1:2" s="1" customFormat="1" ht="19.5" customHeight="1">
      <c r="A3" s="65"/>
      <c r="B3" s="66"/>
    </row>
    <row r="4" spans="1:2" ht="19.5" customHeight="1">
      <c r="A4" s="67" t="s">
        <v>1</v>
      </c>
      <c r="B4" s="67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16041.81</v>
      </c>
    </row>
    <row r="7" spans="1:2">
      <c r="A7" s="11" t="s">
        <v>412</v>
      </c>
      <c r="B7" s="15">
        <f>B8+B9+B10+B11</f>
        <v>39950.770000000004</v>
      </c>
    </row>
    <row r="8" spans="1:2">
      <c r="A8" s="12" t="s">
        <v>413</v>
      </c>
      <c r="B8" s="16">
        <v>37508.480000000003</v>
      </c>
    </row>
    <row r="9" spans="1:2">
      <c r="A9" s="12" t="s">
        <v>414</v>
      </c>
      <c r="B9" s="16">
        <v>1040.23</v>
      </c>
    </row>
    <row r="10" spans="1:2">
      <c r="A10" s="12" t="s">
        <v>415</v>
      </c>
      <c r="B10" s="16">
        <v>1402.06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f>B13+B14+B15+B16</f>
        <v>-8130.16</v>
      </c>
    </row>
    <row r="13" spans="1:2">
      <c r="A13" s="12" t="s">
        <v>413</v>
      </c>
      <c r="B13" s="16">
        <v>-4593.41</v>
      </c>
    </row>
    <row r="14" spans="1:2">
      <c r="A14" s="12" t="s">
        <v>414</v>
      </c>
      <c r="B14" s="16">
        <v>-423.53</v>
      </c>
    </row>
    <row r="15" spans="1:2">
      <c r="A15" s="12" t="s">
        <v>415</v>
      </c>
      <c r="B15" s="16">
        <v>-3113.22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f>B18+B19</f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f>B6+B7+B12</f>
        <v>47862.42</v>
      </c>
    </row>
    <row r="21" spans="1:2">
      <c r="A21" s="11" t="s">
        <v>422</v>
      </c>
      <c r="B21" s="15">
        <v>19684.060000000001</v>
      </c>
    </row>
    <row r="22" spans="1:2">
      <c r="A22" s="5" t="s">
        <v>423</v>
      </c>
      <c r="B22" s="15">
        <v>2259.79</v>
      </c>
    </row>
    <row r="23" spans="1:2">
      <c r="A23" s="5" t="s">
        <v>424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C15" sqref="C15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9" t="s">
        <v>82</v>
      </c>
      <c r="B1" s="60"/>
      <c r="C1" s="60"/>
      <c r="D1" s="60"/>
      <c r="E1" s="60"/>
      <c r="F1" s="60"/>
      <c r="G1" s="60"/>
      <c r="H1" s="61"/>
    </row>
    <row r="2" spans="1:8" s="1" customFormat="1" ht="19.5" customHeight="1">
      <c r="A2" s="62"/>
      <c r="B2" s="63"/>
      <c r="C2" s="63"/>
      <c r="D2" s="63"/>
      <c r="E2" s="63"/>
      <c r="F2" s="63"/>
      <c r="G2" s="63"/>
      <c r="H2" s="64"/>
    </row>
    <row r="3" spans="1:8" s="1" customFormat="1" ht="19.5" customHeight="1">
      <c r="A3" s="65"/>
      <c r="B3" s="66"/>
      <c r="C3" s="66"/>
      <c r="D3" s="66"/>
      <c r="E3" s="66"/>
      <c r="F3" s="66"/>
      <c r="G3" s="66"/>
      <c r="H3" s="66"/>
    </row>
    <row r="4" spans="1:8" ht="19.5" customHeight="1">
      <c r="A4" s="67" t="s">
        <v>1</v>
      </c>
      <c r="B4" s="67"/>
      <c r="C4" s="67"/>
      <c r="D4" s="67"/>
      <c r="E4" s="67"/>
      <c r="F4" s="67"/>
      <c r="G4" s="67"/>
      <c r="H4" s="67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4.6500000000000004</v>
      </c>
      <c r="E6" s="15">
        <v>0</v>
      </c>
      <c r="F6" s="15">
        <v>0</v>
      </c>
      <c r="G6" s="15">
        <v>89.25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1.1000000000000001</v>
      </c>
      <c r="E7" s="16">
        <v>0</v>
      </c>
      <c r="F7" s="16">
        <v>0</v>
      </c>
      <c r="G7" s="16">
        <v>18.84</v>
      </c>
      <c r="H7" s="16">
        <v>0</v>
      </c>
    </row>
    <row r="8" spans="1:8">
      <c r="A8" s="11" t="s">
        <v>11</v>
      </c>
      <c r="B8" s="11" t="s">
        <v>12</v>
      </c>
      <c r="C8" s="15">
        <v>0</v>
      </c>
      <c r="D8" s="15">
        <v>15.96</v>
      </c>
      <c r="E8" s="15">
        <v>0.55000000000000004</v>
      </c>
      <c r="F8" s="15">
        <v>0</v>
      </c>
      <c r="G8" s="15">
        <v>190.57</v>
      </c>
      <c r="H8" s="15">
        <v>-1.37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0.72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0.72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" si="2">SUM(D13,D29)</f>
        <v>-27.65</v>
      </c>
      <c r="E12" s="15">
        <v>0</v>
      </c>
      <c r="F12" s="15">
        <v>0</v>
      </c>
      <c r="G12" s="15">
        <f t="shared" ref="G12" si="3">SUM(G13,G29)</f>
        <v>141.19999999999999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" si="8">SUM(D30:D31)</f>
        <v>-27.65</v>
      </c>
      <c r="E29" s="16">
        <v>0</v>
      </c>
      <c r="F29" s="16">
        <v>0</v>
      </c>
      <c r="G29" s="16">
        <f t="shared" ref="G29" si="9">SUM(G30:G31)</f>
        <v>141.19999999999999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-27.65</v>
      </c>
      <c r="E31" s="16">
        <v>0</v>
      </c>
      <c r="F31" s="16">
        <v>0</v>
      </c>
      <c r="G31" s="16">
        <v>141.19999999999999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v>0</v>
      </c>
      <c r="D33" s="15">
        <f t="shared" ref="D33:E33" si="10">SUM(D34:D38)</f>
        <v>3.68</v>
      </c>
      <c r="E33" s="15">
        <f t="shared" si="10"/>
        <v>0.54</v>
      </c>
      <c r="F33" s="15">
        <v>0</v>
      </c>
      <c r="G33" s="15">
        <f t="shared" ref="G33:H33" si="11">SUM(G34:G38)</f>
        <v>5002.3100000000004</v>
      </c>
      <c r="H33" s="15">
        <f t="shared" si="11"/>
        <v>-43.53</v>
      </c>
    </row>
    <row r="34" spans="1:8">
      <c r="A34" s="12" t="s">
        <v>47</v>
      </c>
      <c r="B34" s="12" t="s">
        <v>48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0</v>
      </c>
      <c r="D38" s="16">
        <v>3.68</v>
      </c>
      <c r="E38" s="16">
        <v>0.54</v>
      </c>
      <c r="F38" s="16">
        <v>0</v>
      </c>
      <c r="G38" s="16">
        <v>5002.3100000000004</v>
      </c>
      <c r="H38" s="16">
        <v>-43.53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2.64</v>
      </c>
      <c r="E39" s="15">
        <v>0</v>
      </c>
      <c r="F39" s="15">
        <v>0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2.64</v>
      </c>
      <c r="E56" s="16">
        <v>0</v>
      </c>
      <c r="F56" s="16">
        <v>0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v>0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v>0</v>
      </c>
      <c r="D59" s="17">
        <f t="shared" ref="D59:E59" si="20">SUM(D39,D33,D32,D12,D9,D8,D6)</f>
        <v>0</v>
      </c>
      <c r="E59" s="17">
        <f t="shared" si="20"/>
        <v>1.0900000000000001</v>
      </c>
      <c r="F59" s="17">
        <v>0</v>
      </c>
      <c r="G59" s="17">
        <f t="shared" ref="G59:H59" si="21">SUM(G39,G33,G32,G12,G9,G8,G6)</f>
        <v>5423.33</v>
      </c>
      <c r="H59" s="17">
        <f t="shared" si="21"/>
        <v>-44.9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v>0</v>
      </c>
      <c r="D64" s="17">
        <f t="shared" ref="D64:E64" si="24">SUM(D59,D60,D63)</f>
        <v>0</v>
      </c>
      <c r="E64" s="17">
        <f t="shared" si="24"/>
        <v>1.0900000000000001</v>
      </c>
      <c r="F64" s="17">
        <v>0</v>
      </c>
      <c r="G64" s="17">
        <f t="shared" ref="G64:H64" si="25">SUM(G59,G60,G63)</f>
        <v>5423.33</v>
      </c>
      <c r="H64" s="17">
        <f t="shared" si="25"/>
        <v>-44.9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9" t="s">
        <v>425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>
      <c r="A5" s="68" t="s">
        <v>426</v>
      </c>
      <c r="B5" s="68" t="s">
        <v>427</v>
      </c>
      <c r="C5" s="68" t="s">
        <v>428</v>
      </c>
      <c r="D5" s="68" t="s">
        <v>429</v>
      </c>
      <c r="E5" s="68" t="s">
        <v>430</v>
      </c>
      <c r="F5" s="68" t="s">
        <v>431</v>
      </c>
      <c r="G5" s="71" t="s">
        <v>432</v>
      </c>
      <c r="H5" s="72"/>
      <c r="I5" s="73"/>
      <c r="J5" s="68" t="s">
        <v>433</v>
      </c>
      <c r="K5" s="68" t="s">
        <v>434</v>
      </c>
      <c r="L5" s="74" t="s">
        <v>435</v>
      </c>
      <c r="M5" s="75"/>
    </row>
    <row r="6" spans="1:13">
      <c r="A6" s="69"/>
      <c r="B6" s="69"/>
      <c r="C6" s="69"/>
      <c r="D6" s="69"/>
      <c r="E6" s="69"/>
      <c r="F6" s="69"/>
      <c r="G6" s="71" t="s">
        <v>436</v>
      </c>
      <c r="H6" s="73"/>
      <c r="I6" s="68" t="s">
        <v>166</v>
      </c>
      <c r="J6" s="69"/>
      <c r="K6" s="69"/>
      <c r="L6" s="76"/>
      <c r="M6" s="77"/>
    </row>
    <row r="7" spans="1:13">
      <c r="A7" s="70"/>
      <c r="B7" s="70"/>
      <c r="C7" s="70"/>
      <c r="D7" s="70"/>
      <c r="E7" s="70"/>
      <c r="F7" s="70"/>
      <c r="G7" s="10" t="s">
        <v>324</v>
      </c>
      <c r="H7" s="10" t="s">
        <v>437</v>
      </c>
      <c r="I7" s="70"/>
      <c r="J7" s="70"/>
      <c r="K7" s="70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9" t="s">
        <v>439</v>
      </c>
      <c r="B1" s="60"/>
      <c r="C1" s="60"/>
      <c r="D1" s="60"/>
      <c r="E1" s="60"/>
      <c r="F1" s="61"/>
    </row>
    <row r="2" spans="1:6" s="1" customFormat="1" ht="19.5" customHeight="1">
      <c r="A2" s="62"/>
      <c r="B2" s="63"/>
      <c r="C2" s="63"/>
      <c r="D2" s="63"/>
      <c r="E2" s="63"/>
      <c r="F2" s="64"/>
    </row>
    <row r="3" spans="1:6" s="1" customFormat="1" ht="19.5" customHeight="1">
      <c r="A3" s="65"/>
      <c r="B3" s="66"/>
      <c r="C3" s="66"/>
      <c r="D3" s="66"/>
      <c r="E3" s="66"/>
      <c r="F3" s="66"/>
    </row>
    <row r="4" spans="1:6" ht="19.5" customHeight="1">
      <c r="A4" s="67" t="s">
        <v>1</v>
      </c>
      <c r="B4" s="67"/>
      <c r="C4" s="67"/>
      <c r="D4" s="67"/>
      <c r="E4" s="67"/>
      <c r="F4" s="67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E10" workbookViewId="0">
      <selection activeCell="O33" sqref="O33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9" t="s">
        <v>444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19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26.96</v>
      </c>
      <c r="E8" s="16">
        <v>722.37</v>
      </c>
      <c r="F8" s="16">
        <v>73.67</v>
      </c>
      <c r="G8" s="16">
        <v>0</v>
      </c>
      <c r="H8" s="16">
        <v>0</v>
      </c>
      <c r="I8" s="16">
        <v>0</v>
      </c>
      <c r="J8" s="16">
        <v>37.14</v>
      </c>
      <c r="K8" s="16">
        <v>342.9</v>
      </c>
      <c r="L8" s="16">
        <v>0</v>
      </c>
      <c r="M8" s="23" t="s">
        <v>23</v>
      </c>
      <c r="N8" s="16">
        <f>K8+J8+F8+E8+D8</f>
        <v>1203.04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42.3</v>
      </c>
      <c r="E9" s="16">
        <v>1003.5</v>
      </c>
      <c r="F9" s="16">
        <v>89.93</v>
      </c>
      <c r="G9" s="16">
        <v>0</v>
      </c>
      <c r="H9" s="16">
        <v>0</v>
      </c>
      <c r="I9" s="16">
        <v>0</v>
      </c>
      <c r="J9" s="16">
        <v>28.61</v>
      </c>
      <c r="K9" s="16">
        <v>116.14</v>
      </c>
      <c r="L9" s="16">
        <v>0</v>
      </c>
      <c r="M9" s="23" t="s">
        <v>23</v>
      </c>
      <c r="N9" s="16">
        <f>K9+J9+F9+E9+D9</f>
        <v>1280.48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856.68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69.259999999999991</v>
      </c>
      <c r="E15" s="16">
        <f>E8+E9</f>
        <v>1725.87</v>
      </c>
      <c r="F15" s="16">
        <f>F8+F9</f>
        <v>163.60000000000002</v>
      </c>
      <c r="G15" s="16">
        <v>0</v>
      </c>
      <c r="H15" s="16">
        <v>0</v>
      </c>
      <c r="I15" s="16">
        <v>0</v>
      </c>
      <c r="J15" s="16">
        <f>J8+J9</f>
        <v>65.75</v>
      </c>
      <c r="K15" s="16">
        <f>K8+K9</f>
        <v>459.03999999999996</v>
      </c>
      <c r="L15" s="16">
        <v>0</v>
      </c>
      <c r="M15" s="16">
        <f>M13</f>
        <v>856.68</v>
      </c>
      <c r="N15" s="16">
        <f>N8+N9</f>
        <v>2483.52</v>
      </c>
      <c r="O15" s="16">
        <f>M15+N15</f>
        <v>3340.2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69.259999999999991</v>
      </c>
      <c r="E17" s="15">
        <f>E15</f>
        <v>1725.87</v>
      </c>
      <c r="F17" s="15">
        <f>F15</f>
        <v>163.60000000000002</v>
      </c>
      <c r="G17" s="15">
        <v>0</v>
      </c>
      <c r="H17" s="15">
        <v>0</v>
      </c>
      <c r="I17" s="15">
        <v>0</v>
      </c>
      <c r="J17" s="15">
        <f>J15</f>
        <v>65.75</v>
      </c>
      <c r="K17" s="15">
        <f>K15</f>
        <v>459.03999999999996</v>
      </c>
      <c r="L17" s="15">
        <v>0</v>
      </c>
      <c r="M17" s="15">
        <f>M15</f>
        <v>856.68</v>
      </c>
      <c r="N17" s="15">
        <f>N15</f>
        <v>2483.52</v>
      </c>
      <c r="O17" s="15">
        <f>O15</f>
        <v>3340.2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33.58</v>
      </c>
      <c r="C32" s="16">
        <v>12.22</v>
      </c>
      <c r="D32" s="16">
        <v>0</v>
      </c>
      <c r="E32" s="16">
        <v>1809</v>
      </c>
      <c r="F32" s="16">
        <v>132.59</v>
      </c>
      <c r="G32" s="16">
        <v>0</v>
      </c>
      <c r="H32" s="16">
        <v>0</v>
      </c>
      <c r="I32" s="16">
        <v>0</v>
      </c>
      <c r="J32" s="16">
        <v>72.489999999999995</v>
      </c>
      <c r="K32" s="16">
        <v>601.49</v>
      </c>
      <c r="L32" s="16">
        <v>0</v>
      </c>
      <c r="M32" s="23" t="s">
        <v>23</v>
      </c>
      <c r="N32" s="16">
        <f>L32+K32+J32+F32+E32+C32+B32</f>
        <v>2661.37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83.99</v>
      </c>
      <c r="C33" s="16">
        <v>30.57</v>
      </c>
      <c r="D33" s="16">
        <v>0</v>
      </c>
      <c r="E33" s="16">
        <v>2511.02</v>
      </c>
      <c r="F33" s="16">
        <v>164.32</v>
      </c>
      <c r="G33" s="16">
        <v>0</v>
      </c>
      <c r="H33" s="16">
        <v>0</v>
      </c>
      <c r="I33" s="16">
        <v>0</v>
      </c>
      <c r="J33" s="16">
        <v>55.82</v>
      </c>
      <c r="K33" s="16">
        <v>214.59</v>
      </c>
      <c r="L33" s="16">
        <v>235.78</v>
      </c>
      <c r="M33" s="23" t="s">
        <v>23</v>
      </c>
      <c r="N33" s="16">
        <f>L33+K33+J33+F33+E33+C33+B33</f>
        <v>3296.0899999999997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681.38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117.57</v>
      </c>
      <c r="C39" s="16">
        <f>C32+C33</f>
        <v>42.79</v>
      </c>
      <c r="D39" s="16">
        <v>0</v>
      </c>
      <c r="E39" s="16">
        <f>E32+E33</f>
        <v>4320.0200000000004</v>
      </c>
      <c r="F39" s="16">
        <f>F32+F33</f>
        <v>296.90999999999997</v>
      </c>
      <c r="G39" s="16">
        <v>0</v>
      </c>
      <c r="H39" s="16">
        <v>0</v>
      </c>
      <c r="I39" s="16">
        <v>0</v>
      </c>
      <c r="J39" s="16">
        <f>J32+J33</f>
        <v>128.31</v>
      </c>
      <c r="K39" s="16">
        <f>K32+K33</f>
        <v>816.08</v>
      </c>
      <c r="L39" s="16">
        <f>L32+L33</f>
        <v>235.78</v>
      </c>
      <c r="M39" s="16">
        <f>M37</f>
        <v>681.38</v>
      </c>
      <c r="N39" s="16">
        <f>N32+N33</f>
        <v>5957.4599999999991</v>
      </c>
      <c r="O39" s="16">
        <f>N39+M39</f>
        <v>6638.8399999999992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117.57</v>
      </c>
      <c r="C41" s="15">
        <f>C39</f>
        <v>42.79</v>
      </c>
      <c r="D41" s="15">
        <v>0</v>
      </c>
      <c r="E41" s="15">
        <f>E39</f>
        <v>4320.0200000000004</v>
      </c>
      <c r="F41" s="15">
        <f>F39</f>
        <v>296.90999999999997</v>
      </c>
      <c r="G41" s="15">
        <v>0</v>
      </c>
      <c r="H41" s="15">
        <v>0</v>
      </c>
      <c r="I41" s="15">
        <v>0</v>
      </c>
      <c r="J41" s="15">
        <f t="shared" ref="J41:O41" si="0">J39</f>
        <v>128.31</v>
      </c>
      <c r="K41" s="15">
        <f t="shared" si="0"/>
        <v>816.08</v>
      </c>
      <c r="L41" s="15">
        <f t="shared" si="0"/>
        <v>235.78</v>
      </c>
      <c r="M41" s="15">
        <f t="shared" si="0"/>
        <v>681.38</v>
      </c>
      <c r="N41" s="15">
        <f t="shared" si="0"/>
        <v>5957.4599999999991</v>
      </c>
      <c r="O41" s="15">
        <f t="shared" si="0"/>
        <v>6638.8399999999992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O17" sqref="O17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9" t="s">
        <v>481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s="1" customFormat="1" ht="19.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19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60" customHeight="1">
      <c r="A5" s="68" t="s">
        <v>482</v>
      </c>
      <c r="B5" s="71" t="s">
        <v>483</v>
      </c>
      <c r="C5" s="72"/>
      <c r="D5" s="72"/>
      <c r="E5" s="72"/>
      <c r="F5" s="72"/>
      <c r="G5" s="72"/>
      <c r="H5" s="72"/>
      <c r="I5" s="73"/>
      <c r="J5" s="71" t="s">
        <v>484</v>
      </c>
      <c r="K5" s="72"/>
      <c r="L5" s="72"/>
      <c r="M5" s="72"/>
      <c r="N5" s="72"/>
      <c r="O5" s="73"/>
      <c r="P5" s="68" t="s">
        <v>485</v>
      </c>
      <c r="Q5" s="68" t="s">
        <v>486</v>
      </c>
      <c r="R5" s="68" t="s">
        <v>487</v>
      </c>
      <c r="S5" s="68" t="s">
        <v>488</v>
      </c>
    </row>
    <row r="6" spans="1:19" ht="60" customHeight="1">
      <c r="A6" s="69"/>
      <c r="B6" s="71" t="s">
        <v>489</v>
      </c>
      <c r="C6" s="73"/>
      <c r="D6" s="71" t="s">
        <v>490</v>
      </c>
      <c r="E6" s="73"/>
      <c r="F6" s="71" t="s">
        <v>491</v>
      </c>
      <c r="G6" s="73"/>
      <c r="H6" s="71" t="s">
        <v>492</v>
      </c>
      <c r="I6" s="73"/>
      <c r="J6" s="71" t="s">
        <v>493</v>
      </c>
      <c r="K6" s="73"/>
      <c r="L6" s="71" t="s">
        <v>494</v>
      </c>
      <c r="M6" s="73"/>
      <c r="N6" s="71" t="s">
        <v>495</v>
      </c>
      <c r="O6" s="73"/>
      <c r="P6" s="69"/>
      <c r="Q6" s="69"/>
      <c r="R6" s="69"/>
      <c r="S6" s="69"/>
    </row>
    <row r="7" spans="1:19" ht="57" thickBot="1">
      <c r="A7" s="70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0"/>
      <c r="Q7" s="70"/>
      <c r="R7" s="70"/>
      <c r="S7" s="70"/>
    </row>
    <row r="8" spans="1:19">
      <c r="A8" s="11" t="s">
        <v>176</v>
      </c>
      <c r="B8" s="34">
        <f>B9+B10</f>
        <v>1266</v>
      </c>
      <c r="C8" s="34">
        <f t="shared" ref="C8:O8" si="0">C9+C10</f>
        <v>3350.15</v>
      </c>
      <c r="D8" s="34">
        <f t="shared" si="0"/>
        <v>437</v>
      </c>
      <c r="E8" s="34">
        <f t="shared" si="0"/>
        <v>364.06</v>
      </c>
      <c r="F8" s="34">
        <f t="shared" si="0"/>
        <v>1703</v>
      </c>
      <c r="G8" s="34">
        <f t="shared" si="0"/>
        <v>3714.21</v>
      </c>
      <c r="H8" s="34">
        <f t="shared" si="0"/>
        <v>0</v>
      </c>
      <c r="I8" s="34">
        <f t="shared" si="0"/>
        <v>0</v>
      </c>
      <c r="J8" s="34">
        <f t="shared" si="0"/>
        <v>553</v>
      </c>
      <c r="K8" s="34">
        <f t="shared" si="0"/>
        <v>689.88</v>
      </c>
      <c r="L8" s="34">
        <f t="shared" si="0"/>
        <v>35</v>
      </c>
      <c r="M8" s="34">
        <f t="shared" si="0"/>
        <v>13.75</v>
      </c>
      <c r="N8" s="34">
        <f t="shared" si="0"/>
        <v>588</v>
      </c>
      <c r="O8" s="34">
        <f t="shared" si="0"/>
        <v>703.63</v>
      </c>
      <c r="P8" s="57">
        <v>24.05</v>
      </c>
      <c r="Q8" s="57">
        <v>13.54</v>
      </c>
      <c r="R8" s="57">
        <v>22.38</v>
      </c>
      <c r="S8" s="35" t="s">
        <v>23</v>
      </c>
    </row>
    <row r="9" spans="1:19">
      <c r="A9" s="12" t="s">
        <v>501</v>
      </c>
      <c r="B9" s="81">
        <v>690</v>
      </c>
      <c r="C9" s="82">
        <v>1410.65</v>
      </c>
      <c r="D9" s="80">
        <v>163</v>
      </c>
      <c r="E9" s="83">
        <v>127.34</v>
      </c>
      <c r="F9" s="29">
        <f>B9+D9</f>
        <v>853</v>
      </c>
      <c r="G9" s="16">
        <f>C9+E9</f>
        <v>1537.99</v>
      </c>
      <c r="H9" s="56">
        <v>0</v>
      </c>
      <c r="I9" s="56">
        <v>0</v>
      </c>
      <c r="J9" s="85">
        <v>256</v>
      </c>
      <c r="K9" s="84">
        <v>510.26</v>
      </c>
      <c r="L9" s="85">
        <v>16</v>
      </c>
      <c r="M9" s="84">
        <v>2.71</v>
      </c>
      <c r="N9" s="29">
        <f>J9+L9</f>
        <v>272</v>
      </c>
      <c r="O9" s="16">
        <f>K9+M9</f>
        <v>512.97</v>
      </c>
      <c r="P9" s="58">
        <v>23.79</v>
      </c>
      <c r="Q9" s="87">
        <v>10.78</v>
      </c>
      <c r="R9" s="58">
        <v>20.54</v>
      </c>
      <c r="S9" s="35" t="s">
        <v>23</v>
      </c>
    </row>
    <row r="10" spans="1:19">
      <c r="A10" s="4" t="s">
        <v>502</v>
      </c>
      <c r="B10" s="81">
        <v>576</v>
      </c>
      <c r="C10" s="82">
        <v>1939.5</v>
      </c>
      <c r="D10" s="81">
        <v>274</v>
      </c>
      <c r="E10" s="82">
        <v>236.72</v>
      </c>
      <c r="F10" s="29">
        <f>B10+D10</f>
        <v>850</v>
      </c>
      <c r="G10" s="16">
        <f>C10+E10</f>
        <v>2176.2199999999998</v>
      </c>
      <c r="H10" s="56">
        <v>0</v>
      </c>
      <c r="I10" s="56">
        <v>0</v>
      </c>
      <c r="J10" s="85">
        <v>297</v>
      </c>
      <c r="K10" s="84">
        <v>179.62</v>
      </c>
      <c r="L10" s="86">
        <v>19</v>
      </c>
      <c r="M10" s="84">
        <v>11.04</v>
      </c>
      <c r="N10" s="29">
        <f>J10+L10</f>
        <v>316</v>
      </c>
      <c r="O10" s="16">
        <f>K10+M10</f>
        <v>190.66</v>
      </c>
      <c r="P10" s="58">
        <v>24.22</v>
      </c>
      <c r="Q10" s="58">
        <v>20.97</v>
      </c>
      <c r="R10" s="58">
        <v>23.96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2</v>
      </c>
      <c r="E4" s="46">
        <f>D4</f>
        <v>2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78" t="s">
        <v>543</v>
      </c>
      <c r="D13" s="78"/>
      <c r="E13" s="78"/>
      <c r="F13" s="78"/>
      <c r="G13" s="78"/>
      <c r="H13" s="78"/>
      <c r="I13" s="78"/>
      <c r="J13" s="78"/>
      <c r="K13" s="7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79" t="s">
        <v>544</v>
      </c>
      <c r="D14" s="79"/>
      <c r="E14" s="79"/>
      <c r="F14" s="79"/>
      <c r="G14" s="79"/>
      <c r="H14" s="7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36" sqref="C36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9" t="s">
        <v>90</v>
      </c>
      <c r="B1" s="60"/>
      <c r="C1" s="60"/>
      <c r="D1" s="60"/>
      <c r="E1" s="60"/>
      <c r="F1" s="61"/>
    </row>
    <row r="2" spans="1:6" s="1" customFormat="1" ht="19.5" customHeight="1">
      <c r="A2" s="62"/>
      <c r="B2" s="63"/>
      <c r="C2" s="63"/>
      <c r="D2" s="63"/>
      <c r="E2" s="63"/>
      <c r="F2" s="64"/>
    </row>
    <row r="3" spans="1:6" s="1" customFormat="1" ht="19.5" customHeight="1">
      <c r="A3" s="65"/>
      <c r="B3" s="66"/>
      <c r="C3" s="66"/>
      <c r="D3" s="66"/>
      <c r="E3" s="66"/>
      <c r="F3" s="66"/>
    </row>
    <row r="4" spans="1:6" ht="19.5" customHeight="1">
      <c r="A4" s="67" t="s">
        <v>1</v>
      </c>
      <c r="B4" s="67"/>
      <c r="C4" s="67"/>
      <c r="D4" s="67"/>
      <c r="E4" s="67"/>
      <c r="F4" s="67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2582.46</v>
      </c>
      <c r="D6" s="15">
        <v>0</v>
      </c>
      <c r="E6" s="15">
        <v>0</v>
      </c>
      <c r="F6" s="15">
        <f>C6</f>
        <v>2582.46</v>
      </c>
    </row>
    <row r="7" spans="1:6">
      <c r="A7" s="12" t="s">
        <v>15</v>
      </c>
      <c r="B7" s="12" t="s">
        <v>94</v>
      </c>
      <c r="C7" s="16">
        <v>589.87</v>
      </c>
      <c r="D7" s="16">
        <v>0</v>
      </c>
      <c r="E7" s="16">
        <v>0</v>
      </c>
      <c r="F7" s="16">
        <f>C7</f>
        <v>589.87</v>
      </c>
    </row>
    <row r="8" spans="1:6">
      <c r="A8" s="12" t="s">
        <v>95</v>
      </c>
      <c r="B8" s="12" t="s">
        <v>96</v>
      </c>
      <c r="C8" s="16">
        <v>1983.11</v>
      </c>
      <c r="D8" s="16">
        <v>0</v>
      </c>
      <c r="E8" s="16">
        <v>0</v>
      </c>
      <c r="F8" s="16">
        <f>C8</f>
        <v>1983.11</v>
      </c>
    </row>
    <row r="9" spans="1:6">
      <c r="A9" s="12" t="s">
        <v>97</v>
      </c>
      <c r="B9" s="12" t="s">
        <v>98</v>
      </c>
      <c r="C9" s="16">
        <v>9.48</v>
      </c>
      <c r="D9" s="16">
        <v>0</v>
      </c>
      <c r="E9" s="16">
        <v>0</v>
      </c>
      <c r="F9" s="16">
        <f>C9</f>
        <v>9.48</v>
      </c>
    </row>
    <row r="10" spans="1:6">
      <c r="A10" s="11" t="s">
        <v>19</v>
      </c>
      <c r="B10" s="11" t="s">
        <v>20</v>
      </c>
      <c r="C10" s="15">
        <f>SUM(C11,C26,C31)</f>
        <v>7613.52</v>
      </c>
      <c r="D10" s="15">
        <v>0</v>
      </c>
      <c r="E10" s="15">
        <v>0</v>
      </c>
      <c r="F10" s="15">
        <f>C10</f>
        <v>7613.52</v>
      </c>
    </row>
    <row r="11" spans="1:6">
      <c r="A11" s="12" t="s">
        <v>21</v>
      </c>
      <c r="B11" s="12" t="s">
        <v>99</v>
      </c>
      <c r="C11" s="16">
        <f>SUM(C12:C17,C22:C25)</f>
        <v>7223.74</v>
      </c>
      <c r="D11" s="16">
        <v>0</v>
      </c>
      <c r="E11" s="16">
        <v>0</v>
      </c>
      <c r="F11" s="16">
        <f t="shared" ref="F11:F69" si="0">C11</f>
        <v>7223.74</v>
      </c>
    </row>
    <row r="12" spans="1:6">
      <c r="A12" s="12" t="s">
        <v>23</v>
      </c>
      <c r="B12" s="12" t="s">
        <v>100</v>
      </c>
      <c r="C12" s="16">
        <v>64.41</v>
      </c>
      <c r="D12" s="16">
        <v>0</v>
      </c>
      <c r="E12" s="16">
        <v>0</v>
      </c>
      <c r="F12" s="16">
        <f t="shared" si="0"/>
        <v>64.41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7109.04</v>
      </c>
      <c r="D16" s="16">
        <v>0</v>
      </c>
      <c r="E16" s="16">
        <v>0</v>
      </c>
      <c r="F16" s="16">
        <f t="shared" si="0"/>
        <v>7109.04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50.29</v>
      </c>
      <c r="D25" s="16">
        <v>0</v>
      </c>
      <c r="E25" s="16">
        <v>0</v>
      </c>
      <c r="F25" s="16">
        <f t="shared" si="0"/>
        <v>50.29</v>
      </c>
    </row>
    <row r="26" spans="1:6">
      <c r="A26" s="12" t="s">
        <v>39</v>
      </c>
      <c r="B26" s="12" t="s">
        <v>111</v>
      </c>
      <c r="C26" s="16">
        <f>SUM(C27:C30)</f>
        <v>338.02</v>
      </c>
      <c r="D26" s="16">
        <v>0</v>
      </c>
      <c r="E26" s="16">
        <v>0</v>
      </c>
      <c r="F26" s="16">
        <f t="shared" si="0"/>
        <v>338.02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338.02</v>
      </c>
      <c r="D29" s="16">
        <v>0</v>
      </c>
      <c r="E29" s="16">
        <v>0</v>
      </c>
      <c r="F29" s="16">
        <f t="shared" si="0"/>
        <v>338.02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51.760000000000005</v>
      </c>
      <c r="D31" s="16">
        <v>0</v>
      </c>
      <c r="E31" s="16">
        <v>0</v>
      </c>
      <c r="F31" s="16">
        <f t="shared" si="0"/>
        <v>51.760000000000005</v>
      </c>
    </row>
    <row r="32" spans="1:6">
      <c r="A32" s="12" t="s">
        <v>23</v>
      </c>
      <c r="B32" s="12" t="s">
        <v>41</v>
      </c>
      <c r="C32" s="16">
        <v>9.17</v>
      </c>
      <c r="D32" s="16">
        <v>0</v>
      </c>
      <c r="E32" s="16">
        <v>0</v>
      </c>
      <c r="F32" s="16">
        <f t="shared" si="0"/>
        <v>9.17</v>
      </c>
    </row>
    <row r="33" spans="1:6">
      <c r="A33" s="12" t="s">
        <v>23</v>
      </c>
      <c r="B33" s="12" t="s">
        <v>42</v>
      </c>
      <c r="C33" s="16">
        <v>42.59</v>
      </c>
      <c r="D33" s="16">
        <v>0</v>
      </c>
      <c r="E33" s="16">
        <v>0</v>
      </c>
      <c r="F33" s="16">
        <f t="shared" si="0"/>
        <v>42.59</v>
      </c>
    </row>
    <row r="34" spans="1:6">
      <c r="A34" s="11" t="s">
        <v>118</v>
      </c>
      <c r="B34" s="11" t="s">
        <v>119</v>
      </c>
      <c r="C34" s="15">
        <f>SUM(C35:C36)</f>
        <v>55.19</v>
      </c>
      <c r="D34" s="15">
        <v>0</v>
      </c>
      <c r="E34" s="15">
        <v>0</v>
      </c>
      <c r="F34" s="15">
        <f t="shared" si="0"/>
        <v>55.19</v>
      </c>
    </row>
    <row r="35" spans="1:6">
      <c r="A35" s="12" t="s">
        <v>120</v>
      </c>
      <c r="B35" s="12" t="s">
        <v>16</v>
      </c>
      <c r="C35" s="16">
        <v>1.01</v>
      </c>
      <c r="D35" s="16">
        <v>0</v>
      </c>
      <c r="E35" s="16">
        <v>0</v>
      </c>
      <c r="F35" s="16">
        <f t="shared" si="0"/>
        <v>1.01</v>
      </c>
    </row>
    <row r="36" spans="1:6">
      <c r="A36" s="12" t="s">
        <v>121</v>
      </c>
      <c r="B36" s="12" t="s">
        <v>122</v>
      </c>
      <c r="C36" s="16">
        <v>54.18</v>
      </c>
      <c r="D36" s="16">
        <v>0</v>
      </c>
      <c r="E36" s="16">
        <v>0</v>
      </c>
      <c r="F36" s="16">
        <f t="shared" si="0"/>
        <v>54.18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>
      <c r="A41" s="12" t="s">
        <v>59</v>
      </c>
      <c r="B41" s="12" t="s">
        <v>99</v>
      </c>
      <c r="C41" s="16">
        <f>SUM(C42:C47,C52:C55)</f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10251.17</v>
      </c>
      <c r="D64" s="17">
        <v>0</v>
      </c>
      <c r="E64" s="17">
        <v>0</v>
      </c>
      <c r="F64" s="17">
        <f t="shared" si="0"/>
        <v>10251.17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10251.17</v>
      </c>
      <c r="D69" s="17">
        <v>0</v>
      </c>
      <c r="E69" s="17">
        <v>0</v>
      </c>
      <c r="F69" s="17">
        <f t="shared" si="0"/>
        <v>10251.17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41" workbookViewId="0">
      <selection activeCell="D67" sqref="D67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9" t="s">
        <v>127</v>
      </c>
      <c r="B1" s="60"/>
      <c r="C1" s="60"/>
      <c r="D1" s="60"/>
      <c r="E1" s="61"/>
    </row>
    <row r="2" spans="1:5" s="1" customFormat="1" ht="19.5" customHeight="1">
      <c r="A2" s="62"/>
      <c r="B2" s="63"/>
      <c r="C2" s="63"/>
      <c r="D2" s="63"/>
      <c r="E2" s="64"/>
    </row>
    <row r="3" spans="1:5" s="1" customFormat="1" ht="19.5" customHeight="1">
      <c r="A3" s="65"/>
      <c r="B3" s="66"/>
      <c r="C3" s="66"/>
      <c r="D3" s="66"/>
      <c r="E3" s="66"/>
    </row>
    <row r="4" spans="1:5" ht="19.5" customHeight="1">
      <c r="A4" s="67" t="s">
        <v>1</v>
      </c>
      <c r="B4" s="67"/>
      <c r="C4" s="67"/>
      <c r="D4" s="67"/>
      <c r="E4" s="67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674.86</v>
      </c>
      <c r="E6" s="15">
        <f>SUM(C6:D6)</f>
        <v>19232.2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674.86</v>
      </c>
      <c r="E8" s="16">
        <f>SUM(C8:D8)</f>
        <v>1842.9699999999998</v>
      </c>
    </row>
    <row r="9" spans="1:5">
      <c r="A9" s="12" t="s">
        <v>97</v>
      </c>
      <c r="B9" s="12" t="s">
        <v>98</v>
      </c>
      <c r="C9" s="16">
        <v>500</v>
      </c>
      <c r="D9" s="16">
        <v>0</v>
      </c>
      <c r="E9" s="16">
        <f>SUM(C9:D9)</f>
        <v>500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3625.6499999999996</v>
      </c>
      <c r="E10" s="15">
        <f>SUM(C10:D10)</f>
        <v>91865.239999999991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2360.16</v>
      </c>
      <c r="E11" s="16">
        <f t="shared" ref="E11:E69" si="0">SUM(C11:D11)</f>
        <v>90125.45</v>
      </c>
    </row>
    <row r="12" spans="1:5">
      <c r="A12" s="12" t="s">
        <v>23</v>
      </c>
      <c r="B12" s="12" t="s">
        <v>100</v>
      </c>
      <c r="C12" s="16">
        <v>3226.03</v>
      </c>
      <c r="D12" s="16">
        <v>584.11</v>
      </c>
      <c r="E12" s="16">
        <f t="shared" si="0"/>
        <v>3810.1400000000003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1776.05</v>
      </c>
      <c r="E16" s="16">
        <f t="shared" si="0"/>
        <v>86315.31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1139.79</v>
      </c>
      <c r="E26" s="16">
        <f t="shared" si="0"/>
        <v>1614.09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1139.79</v>
      </c>
      <c r="E29" s="16">
        <f t="shared" si="0"/>
        <v>1614.09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125.7</v>
      </c>
      <c r="E31" s="16">
        <f t="shared" si="0"/>
        <v>125.7</v>
      </c>
    </row>
    <row r="32" spans="1:5">
      <c r="A32" s="12" t="s">
        <v>23</v>
      </c>
      <c r="B32" s="12" t="s">
        <v>41</v>
      </c>
      <c r="C32" s="16">
        <v>0</v>
      </c>
      <c r="D32" s="16">
        <v>90.5</v>
      </c>
      <c r="E32" s="16">
        <f t="shared" si="0"/>
        <v>90.5</v>
      </c>
    </row>
    <row r="33" spans="1:5">
      <c r="A33" s="12" t="s">
        <v>23</v>
      </c>
      <c r="B33" s="12" t="s">
        <v>42</v>
      </c>
      <c r="C33" s="16">
        <v>0</v>
      </c>
      <c r="D33" s="16">
        <v>35.200000000000003</v>
      </c>
      <c r="E33" s="16">
        <f t="shared" si="0"/>
        <v>35.200000000000003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0</v>
      </c>
      <c r="E34" s="15">
        <f t="shared" si="0"/>
        <v>625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0</v>
      </c>
      <c r="E36" s="16">
        <f t="shared" si="0"/>
        <v>625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0</v>
      </c>
      <c r="E40" s="15">
        <f t="shared" si="0"/>
        <v>4858.07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0</v>
      </c>
      <c r="E41" s="16">
        <f t="shared" si="0"/>
        <v>4858.07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0</v>
      </c>
      <c r="E46" s="16">
        <f t="shared" si="0"/>
        <v>4858.07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4300.5099999999993</v>
      </c>
      <c r="E64" s="17">
        <f t="shared" si="0"/>
        <v>116580.51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1079.01</v>
      </c>
      <c r="E65" s="15">
        <f t="shared" si="0"/>
        <v>1079.01</v>
      </c>
    </row>
    <row r="66" spans="1:5">
      <c r="A66" s="12" t="s">
        <v>64</v>
      </c>
      <c r="B66" s="12" t="s">
        <v>125</v>
      </c>
      <c r="C66" s="16">
        <v>0</v>
      </c>
      <c r="D66" s="16">
        <v>1079.01</v>
      </c>
      <c r="E66" s="16">
        <f t="shared" si="0"/>
        <v>1079.01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5379.5199999999995</v>
      </c>
      <c r="E69" s="17">
        <f t="shared" si="0"/>
        <v>117659.52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4" workbookViewId="0">
      <selection activeCell="D39" sqref="D3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9" t="s">
        <v>133</v>
      </c>
      <c r="B1" s="60"/>
      <c r="C1" s="60"/>
      <c r="D1" s="60"/>
      <c r="E1" s="60"/>
      <c r="F1" s="60"/>
      <c r="G1" s="60"/>
      <c r="H1" s="60"/>
      <c r="I1" s="61"/>
    </row>
    <row r="2" spans="1:9" s="1" customFormat="1" ht="19.5" customHeight="1">
      <c r="A2" s="62"/>
      <c r="B2" s="63"/>
      <c r="C2" s="63"/>
      <c r="D2" s="63"/>
      <c r="E2" s="63"/>
      <c r="F2" s="63"/>
      <c r="G2" s="63"/>
      <c r="H2" s="63"/>
      <c r="I2" s="64"/>
    </row>
    <row r="3" spans="1:9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</row>
    <row r="4" spans="1:9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9210.01</v>
      </c>
      <c r="D6" s="15">
        <f>D7</f>
        <v>836.51</v>
      </c>
      <c r="E6" s="15">
        <v>0</v>
      </c>
      <c r="F6" s="15">
        <v>0</v>
      </c>
      <c r="G6" s="15">
        <f t="shared" ref="G6:G64" si="0">SUM(C6,D6)</f>
        <v>10046.52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769.03</v>
      </c>
      <c r="D7" s="16">
        <v>836.51</v>
      </c>
      <c r="E7" s="16">
        <v>0</v>
      </c>
      <c r="F7" s="16">
        <v>0</v>
      </c>
      <c r="G7" s="16">
        <f t="shared" si="0"/>
        <v>1605.54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986.13</v>
      </c>
      <c r="D8" s="15">
        <v>4.54</v>
      </c>
      <c r="E8" s="15">
        <v>0</v>
      </c>
      <c r="F8" s="15">
        <v>0</v>
      </c>
      <c r="G8" s="15">
        <f t="shared" si="0"/>
        <v>990.67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3.26</v>
      </c>
      <c r="D9" s="15">
        <f>SUM(D10:D11)</f>
        <v>0</v>
      </c>
      <c r="E9" s="15">
        <v>0</v>
      </c>
      <c r="F9" s="15">
        <v>0</v>
      </c>
      <c r="G9" s="15">
        <f t="shared" si="0"/>
        <v>3.26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3.26</v>
      </c>
      <c r="D11" s="16">
        <v>0</v>
      </c>
      <c r="E11" s="16">
        <v>0</v>
      </c>
      <c r="F11" s="16">
        <v>0</v>
      </c>
      <c r="G11" s="16">
        <f t="shared" si="0"/>
        <v>3.26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96.81</v>
      </c>
      <c r="D12" s="15">
        <f>SUM(D13,D29)</f>
        <v>21.45</v>
      </c>
      <c r="E12" s="15">
        <v>0</v>
      </c>
      <c r="F12" s="15">
        <v>0</v>
      </c>
      <c r="G12" s="15">
        <f t="shared" si="0"/>
        <v>118.26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45</v>
      </c>
      <c r="D13" s="16">
        <f>SUM(D14:D20,D25:D28)</f>
        <v>0</v>
      </c>
      <c r="E13" s="16">
        <v>0</v>
      </c>
      <c r="F13" s="16">
        <v>0</v>
      </c>
      <c r="G13" s="16">
        <f t="shared" si="0"/>
        <v>45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45</v>
      </c>
      <c r="D20" s="16">
        <f>SUM(D21:D24)</f>
        <v>0</v>
      </c>
      <c r="E20" s="16">
        <v>0</v>
      </c>
      <c r="F20" s="16">
        <v>0</v>
      </c>
      <c r="G20" s="16">
        <f t="shared" si="0"/>
        <v>45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45</v>
      </c>
      <c r="D22" s="16">
        <v>0</v>
      </c>
      <c r="E22" s="16">
        <v>0</v>
      </c>
      <c r="F22" s="16">
        <v>0</v>
      </c>
      <c r="G22" s="16">
        <f t="shared" si="0"/>
        <v>45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51.81</v>
      </c>
      <c r="D29" s="16">
        <f>SUM(D30:D31)</f>
        <v>21.45</v>
      </c>
      <c r="E29" s="16">
        <v>0</v>
      </c>
      <c r="F29" s="16">
        <v>0</v>
      </c>
      <c r="G29" s="16">
        <f t="shared" si="0"/>
        <v>73.260000000000005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51.81</v>
      </c>
      <c r="D31" s="16">
        <v>21.45</v>
      </c>
      <c r="E31" s="16">
        <v>0</v>
      </c>
      <c r="F31" s="16">
        <v>0</v>
      </c>
      <c r="G31" s="16">
        <f t="shared" si="0"/>
        <v>73.260000000000005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3225.59</v>
      </c>
      <c r="D33" s="15">
        <f>SUM(D34:D38)</f>
        <v>722.4</v>
      </c>
      <c r="E33" s="15">
        <v>0</v>
      </c>
      <c r="F33" s="15">
        <v>0</v>
      </c>
      <c r="G33" s="15">
        <f t="shared" si="0"/>
        <v>3947.9900000000002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0</v>
      </c>
      <c r="D34" s="16">
        <v>0</v>
      </c>
      <c r="E34" s="16">
        <v>0</v>
      </c>
      <c r="F34" s="16">
        <v>0</v>
      </c>
      <c r="G34" s="16">
        <f t="shared" si="0"/>
        <v>0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35.549999999999997</v>
      </c>
      <c r="D35" s="16">
        <v>0</v>
      </c>
      <c r="E35" s="16">
        <v>0</v>
      </c>
      <c r="F35" s="16">
        <v>0</v>
      </c>
      <c r="G35" s="16">
        <f t="shared" si="0"/>
        <v>35.549999999999997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3190.04</v>
      </c>
      <c r="D38" s="16">
        <v>722.4</v>
      </c>
      <c r="E38" s="16">
        <v>0</v>
      </c>
      <c r="F38" s="16">
        <v>0</v>
      </c>
      <c r="G38" s="16">
        <f t="shared" si="0"/>
        <v>3912.44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13521.8</v>
      </c>
      <c r="D59" s="17">
        <f>SUM(D39,D33,D32,D12,D9,D8,D6)</f>
        <v>1584.9</v>
      </c>
      <c r="E59" s="17">
        <v>0</v>
      </c>
      <c r="F59" s="17">
        <v>0</v>
      </c>
      <c r="G59" s="17">
        <f t="shared" si="0"/>
        <v>15106.699999999999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13521.8</v>
      </c>
      <c r="D64" s="17">
        <f>SUM(D59,D60,D63)</f>
        <v>1584.9</v>
      </c>
      <c r="E64" s="17">
        <v>0</v>
      </c>
      <c r="F64" s="17">
        <v>0</v>
      </c>
      <c r="G64" s="17">
        <f t="shared" si="0"/>
        <v>15106.699999999999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D37" sqref="D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9" t="s">
        <v>142</v>
      </c>
      <c r="B1" s="60"/>
      <c r="C1" s="60"/>
      <c r="D1" s="60"/>
      <c r="E1" s="60"/>
      <c r="F1" s="60"/>
      <c r="G1" s="60"/>
      <c r="H1" s="60"/>
      <c r="I1" s="61"/>
    </row>
    <row r="2" spans="1:9" s="1" customFormat="1" ht="19.5" customHeight="1">
      <c r="A2" s="62"/>
      <c r="B2" s="63"/>
      <c r="C2" s="63"/>
      <c r="D2" s="63"/>
      <c r="E2" s="63"/>
      <c r="F2" s="63"/>
      <c r="G2" s="63"/>
      <c r="H2" s="63"/>
      <c r="I2" s="64"/>
    </row>
    <row r="3" spans="1:9" s="1" customFormat="1" ht="19.5" customHeight="1">
      <c r="A3" s="65"/>
      <c r="B3" s="66"/>
      <c r="C3" s="66"/>
      <c r="D3" s="66"/>
      <c r="E3" s="66"/>
      <c r="F3" s="66"/>
      <c r="G3" s="66"/>
      <c r="H3" s="66"/>
      <c r="I3" s="66"/>
    </row>
    <row r="4" spans="1:9" ht="19.5" customHeight="1">
      <c r="A4" s="67" t="s">
        <v>1</v>
      </c>
      <c r="B4" s="67"/>
      <c r="C4" s="67"/>
      <c r="D4" s="67"/>
      <c r="E4" s="67"/>
      <c r="F4" s="67"/>
      <c r="G4" s="67"/>
      <c r="H4" s="67"/>
      <c r="I4" s="67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2275.5700000000002</v>
      </c>
      <c r="D6" s="15">
        <f>SUM(D7:D9)</f>
        <v>521.03</v>
      </c>
      <c r="E6" s="15">
        <v>0</v>
      </c>
      <c r="F6" s="15">
        <v>0</v>
      </c>
      <c r="G6" s="15">
        <f>SUM(C6,D6)</f>
        <v>2796.6000000000004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349.14</v>
      </c>
      <c r="D7" s="16">
        <v>417.13</v>
      </c>
      <c r="E7" s="16">
        <v>0</v>
      </c>
      <c r="F7" s="16">
        <v>0</v>
      </c>
      <c r="G7" s="16">
        <f>SUM(C7:D7)</f>
        <v>766.27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1916.95</v>
      </c>
      <c r="D8" s="16">
        <v>47.75</v>
      </c>
      <c r="E8" s="16">
        <v>0</v>
      </c>
      <c r="F8" s="16">
        <v>0</v>
      </c>
      <c r="G8" s="16">
        <f>SUM(C8:D8)</f>
        <v>1964.7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9.48</v>
      </c>
      <c r="D9" s="16">
        <v>56.15</v>
      </c>
      <c r="E9" s="16">
        <v>0</v>
      </c>
      <c r="F9" s="16">
        <v>0</v>
      </c>
      <c r="G9" s="16">
        <f>SUM(C9:D9)</f>
        <v>65.63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492.28999999999996</v>
      </c>
      <c r="D10" s="15">
        <f>SUM(D11,D26,D31)</f>
        <v>6801.91</v>
      </c>
      <c r="E10" s="15">
        <v>0</v>
      </c>
      <c r="F10" s="15">
        <v>0</v>
      </c>
      <c r="G10" s="15">
        <f>SUM(C10,D10)</f>
        <v>7294.2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102.50999999999999</v>
      </c>
      <c r="D11" s="16">
        <f>SUM(D12:D17,D22:D25)</f>
        <v>6792</v>
      </c>
      <c r="E11" s="16">
        <v>0</v>
      </c>
      <c r="F11" s="16">
        <v>0</v>
      </c>
      <c r="G11" s="16">
        <f t="shared" ref="G11:G33" si="0">SUM(C11:D11)</f>
        <v>6894.51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52.22</v>
      </c>
      <c r="D12" s="16">
        <v>0</v>
      </c>
      <c r="E12" s="16">
        <v>0</v>
      </c>
      <c r="F12" s="16">
        <v>0</v>
      </c>
      <c r="G12" s="16">
        <f t="shared" si="0"/>
        <v>52.22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0</v>
      </c>
      <c r="D16" s="16">
        <v>6792</v>
      </c>
      <c r="E16" s="16">
        <v>0</v>
      </c>
      <c r="F16" s="16">
        <v>0</v>
      </c>
      <c r="G16" s="16">
        <f t="shared" si="0"/>
        <v>6792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50.29</v>
      </c>
      <c r="D25" s="16">
        <v>0</v>
      </c>
      <c r="E25" s="16">
        <v>0</v>
      </c>
      <c r="F25" s="16">
        <v>0</v>
      </c>
      <c r="G25" s="16">
        <f t="shared" si="0"/>
        <v>50.29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338.02</v>
      </c>
      <c r="D26" s="16">
        <f>SUM(D27:D30)</f>
        <v>0</v>
      </c>
      <c r="E26" s="16">
        <v>0</v>
      </c>
      <c r="F26" s="16">
        <v>0</v>
      </c>
      <c r="G26" s="16">
        <f t="shared" si="0"/>
        <v>338.02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338.02</v>
      </c>
      <c r="D29" s="16">
        <v>0</v>
      </c>
      <c r="E29" s="16">
        <v>0</v>
      </c>
      <c r="F29" s="16">
        <v>0</v>
      </c>
      <c r="G29" s="16">
        <f t="shared" si="0"/>
        <v>338.02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51.760000000000005</v>
      </c>
      <c r="D31" s="16">
        <f>SUM(D32:D33)</f>
        <v>9.91</v>
      </c>
      <c r="E31" s="16">
        <v>0</v>
      </c>
      <c r="F31" s="16">
        <v>0</v>
      </c>
      <c r="G31" s="16">
        <f t="shared" si="0"/>
        <v>61.67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9.17</v>
      </c>
      <c r="D32" s="16">
        <v>9.91</v>
      </c>
      <c r="E32" s="16">
        <v>0</v>
      </c>
      <c r="F32" s="16">
        <v>0</v>
      </c>
      <c r="G32" s="16">
        <f t="shared" si="0"/>
        <v>19.079999999999998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42.59</v>
      </c>
      <c r="D33" s="16">
        <v>0</v>
      </c>
      <c r="E33" s="16">
        <v>0</v>
      </c>
      <c r="F33" s="16">
        <v>0</v>
      </c>
      <c r="G33" s="16">
        <f t="shared" si="0"/>
        <v>42.59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1.97</v>
      </c>
      <c r="D34" s="15">
        <f>SUM(D35:D36)</f>
        <v>86.37</v>
      </c>
      <c r="E34" s="15">
        <v>0</v>
      </c>
      <c r="F34" s="15">
        <v>0</v>
      </c>
      <c r="G34" s="15">
        <f>SUM(C34,D34)</f>
        <v>88.34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1.01</v>
      </c>
      <c r="D35" s="16">
        <v>0</v>
      </c>
      <c r="E35" s="16">
        <v>0</v>
      </c>
      <c r="F35" s="16">
        <v>0</v>
      </c>
      <c r="G35" s="16">
        <f>SUM(C35:D35)</f>
        <v>1.01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0.96</v>
      </c>
      <c r="D36" s="16">
        <v>86.37</v>
      </c>
      <c r="E36" s="16">
        <v>0</v>
      </c>
      <c r="F36" s="16">
        <v>0</v>
      </c>
      <c r="G36" s="16">
        <f>SUM(C36:D36)</f>
        <v>87.33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0</v>
      </c>
      <c r="D40" s="15">
        <f>SUM(D41,D56,D61)</f>
        <v>0</v>
      </c>
      <c r="E40" s="15">
        <v>0</v>
      </c>
      <c r="F40" s="15">
        <v>0</v>
      </c>
      <c r="G40" s="15">
        <f>SUM(C40,D40)</f>
        <v>0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0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0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2769.83</v>
      </c>
      <c r="D64" s="17">
        <f>SUM(D40,D37,D34,D10,D6)</f>
        <v>7409.3099999999995</v>
      </c>
      <c r="E64" s="17">
        <v>0</v>
      </c>
      <c r="F64" s="17">
        <v>0</v>
      </c>
      <c r="G64" s="17">
        <f>SUM(C64:D64)</f>
        <v>10179.14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2769.83</v>
      </c>
      <c r="D69" s="17">
        <f>SUM(D64,D65,D68)</f>
        <v>7409.3099999999995</v>
      </c>
      <c r="E69" s="17">
        <v>0</v>
      </c>
      <c r="F69" s="17">
        <v>0</v>
      </c>
      <c r="G69" s="17">
        <f>SUM(C69:D69)</f>
        <v>10179.14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9" t="s">
        <v>163</v>
      </c>
      <c r="B1" s="60"/>
      <c r="C1" s="60"/>
      <c r="D1" s="61"/>
    </row>
    <row r="2" spans="1:4" s="1" customFormat="1" ht="19.5" customHeight="1">
      <c r="A2" s="62"/>
      <c r="B2" s="63"/>
      <c r="C2" s="63"/>
      <c r="D2" s="64"/>
    </row>
    <row r="3" spans="1:4" s="1" customFormat="1" ht="19.5" customHeight="1">
      <c r="A3" s="65"/>
      <c r="B3" s="66"/>
      <c r="C3" s="66"/>
      <c r="D3" s="66"/>
    </row>
    <row r="4" spans="1:4" ht="19.5" customHeight="1">
      <c r="A4" s="67" t="s">
        <v>1</v>
      </c>
      <c r="B4" s="67"/>
      <c r="C4" s="67"/>
      <c r="D4" s="67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103.02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103.02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3.26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3.26</v>
      </c>
      <c r="D15" s="15">
        <f>SUM(D6,D10,D11,D12,D13,D14)</f>
        <v>103.02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9" t="s">
        <v>177</v>
      </c>
      <c r="B1" s="60"/>
      <c r="C1" s="60"/>
      <c r="D1" s="61"/>
    </row>
    <row r="2" spans="1:4" s="1" customFormat="1" ht="19.5" customHeight="1">
      <c r="A2" s="62"/>
      <c r="B2" s="63"/>
      <c r="C2" s="63"/>
      <c r="D2" s="64"/>
    </row>
    <row r="3" spans="1:4" s="1" customFormat="1" ht="19.5" customHeight="1">
      <c r="A3" s="65"/>
      <c r="B3" s="66"/>
      <c r="C3" s="66"/>
      <c r="D3" s="66"/>
    </row>
    <row r="4" spans="1:4" ht="19.5" customHeight="1">
      <c r="A4" s="67" t="s">
        <v>1</v>
      </c>
      <c r="B4" s="67"/>
      <c r="C4" s="67"/>
      <c r="D4" s="67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Usuario de Windows</cp:lastModifiedBy>
  <dcterms:created xsi:type="dcterms:W3CDTF">2020-01-14T12:55:17Z</dcterms:created>
  <dcterms:modified xsi:type="dcterms:W3CDTF">2020-03-09T09:43:59Z</dcterms:modified>
</cp:coreProperties>
</file>